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1" i="1" l="1"/>
  <c r="B10" i="1"/>
  <c r="B24" i="1"/>
  <c r="B17" i="1"/>
  <c r="B25" i="1"/>
  <c r="B22" i="1" l="1"/>
  <c r="B23" i="1"/>
  <c r="B20" i="1"/>
  <c r="B21" i="1"/>
  <c r="B18" i="1"/>
  <c r="B16" i="1" l="1"/>
  <c r="B13" i="1"/>
  <c r="B12" i="1"/>
  <c r="B8" i="1"/>
  <c r="B7" i="1"/>
  <c r="B9" i="1" l="1"/>
  <c r="B29" i="1" s="1"/>
</calcChain>
</file>

<file path=xl/sharedStrings.xml><?xml version="1.0" encoding="utf-8"?>
<sst xmlns="http://schemas.openxmlformats.org/spreadsheetml/2006/main" count="31" uniqueCount="31">
  <si>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</si>
  <si>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</si>
  <si>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</si>
  <si>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</si>
  <si>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</si>
  <si>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</si>
  <si>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</si>
  <si>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 xml:space="preserve">                        управляющей компанией ООО "ЖК Сервис 1"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</si>
  <si>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</si>
  <si>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</si>
  <si>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</si>
  <si>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</si>
  <si>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</si>
  <si>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Владыко С.А.</t>
  </si>
  <si>
    <t xml:space="preserve">           Директор                                           </t>
  </si>
  <si>
    <t>Уборка лестничных клеток, дезинфекция подъездов</t>
  </si>
  <si>
    <t>Уборка кровли от снега, наледи и сосулек</t>
  </si>
  <si>
    <t>Механическая уборка придомовой территории</t>
  </si>
  <si>
    <t>4.3. Аварийно-диспетчерское обслуживание</t>
  </si>
  <si>
    <t>4.4. Услуги управления</t>
  </si>
  <si>
    <t xml:space="preserve">                                                                     за 4 квартал 2021 года</t>
  </si>
  <si>
    <t xml:space="preserve"> о выполнении договора управления многоквартирным домом №40 по пр.Ленина</t>
  </si>
  <si>
    <t>Обследование чердачного и подвального помещений</t>
  </si>
  <si>
    <t>Обработка системы отопления</t>
  </si>
  <si>
    <t>4.2.1. Отопление</t>
  </si>
  <si>
    <t>4.2.2. Водоснабжение и водоотведение</t>
  </si>
  <si>
    <t>Прочистка внутренней канализационной сети</t>
  </si>
  <si>
    <t>4.2.Техническое обслуживание общего имущества</t>
  </si>
  <si>
    <t>4.2.3. Электроснабжение</t>
  </si>
  <si>
    <t>Восстановление и ремон освещения в подъездах, замена светильников и ламп</t>
  </si>
  <si>
    <t>3. Задолженность за 4 квартал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</si>
</sst>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2" fontId="1" fillId="0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99;%202021%20&#1075;&#1086;&#1076;/2021&#1075;.%20&#1053;&#1072;&#1095;&#1080;&#1089;&#1083;&#1077;&#1085;&#1080;&#1077;%20&#1087;&#1086;%20&#1076;&#1086;&#1084;&#1072;&#1084;/2021&#1075;.%20&#1051;&#1077;&#1085;&#1080;&#1085;&#1072;,%20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>
        <row r="17">
          <cell r="B17">
            <v>45111.88</v>
          </cell>
        </row>
        <row r="18">
          <cell r="B18">
            <v>45111.88</v>
          </cell>
          <cell r="C18">
            <v>41402.58</v>
          </cell>
        </row>
        <row r="19">
          <cell r="B19">
            <v>45114.17</v>
          </cell>
          <cell r="C19">
            <v>57897.49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13" workbookViewId="0">
      <selection activeCell="B27" sqref="B27"/>
    </sheetView>
  </sheetViews>
  <sheetFormatPr defaultRowHeight="14.4" x14ac:dyDescent="0.3"/>
  <cols>
    <col min="1" max="1" width="68.88671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12</v>
      </c>
    </row>
    <row r="2" spans="1:10" ht="17.399999999999999" x14ac:dyDescent="0.3">
      <c r="A2" s="9" t="s">
        <v>21</v>
      </c>
      <c r="B2" s="9"/>
    </row>
    <row r="3" spans="1:10" ht="17.399999999999999" x14ac:dyDescent="0.3">
      <c r="A3" s="9" t="s">
        <v>7</v>
      </c>
      <c r="B3" s="9"/>
    </row>
    <row r="4" spans="1:10" ht="17.399999999999999" x14ac:dyDescent="0.3">
      <c r="A4" s="9" t="s">
        <v>20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f>[1]Лист3!$B$17+[1]Лист3!$B$18+[1]Лист3!$B$19</f>
        <v>135337.93</v>
      </c>
    </row>
    <row r="8" spans="1:10" ht="21" customHeight="1" x14ac:dyDescent="0.3">
      <c r="A8" s="5" t="s">
        <v>2</v>
      </c>
      <c r="B8" s="11">
        <f>[1]Лист3!$C$18+[1]Лист3!$C$19</f>
        <v>99300.07</v>
      </c>
    </row>
    <row r="9" spans="1:10" ht="19.95" customHeight="1" x14ac:dyDescent="0.3">
      <c r="A9" s="5" t="s">
        <v>30</v>
      </c>
      <c r="B9" s="6">
        <f>B8-B7</f>
        <v>-36037.859999999986</v>
      </c>
    </row>
    <row r="10" spans="1:10" ht="23.4" customHeight="1" x14ac:dyDescent="0.3">
      <c r="A10" s="5" t="s">
        <v>3</v>
      </c>
      <c r="B10" s="11">
        <f>B11+B17+B24+B27</f>
        <v>135163.13</v>
      </c>
    </row>
    <row r="11" spans="1:10" ht="23.4" customHeight="1" x14ac:dyDescent="0.3">
      <c r="A11" s="5" t="s">
        <v>4</v>
      </c>
      <c r="B11" s="12">
        <f>B12+B13+B14+B15+B16</f>
        <v>56973.43</v>
      </c>
    </row>
    <row r="12" spans="1:10" ht="21" customHeight="1" x14ac:dyDescent="0.3">
      <c r="A12" s="5" t="s">
        <v>5</v>
      </c>
      <c r="B12" s="3">
        <f>1890*4*3</f>
        <v>22680</v>
      </c>
      <c r="J12" s="10"/>
    </row>
    <row r="13" spans="1:10" ht="21.6" customHeight="1" x14ac:dyDescent="0.3">
      <c r="A13" s="5" t="s">
        <v>15</v>
      </c>
      <c r="B13" s="3">
        <f>736*4*3+246*4*3</f>
        <v>11784</v>
      </c>
    </row>
    <row r="14" spans="1:10" ht="21.6" customHeight="1" x14ac:dyDescent="0.3">
      <c r="A14" s="5" t="s">
        <v>16</v>
      </c>
      <c r="B14" s="3">
        <v>15000</v>
      </c>
    </row>
    <row r="15" spans="1:10" ht="21.6" customHeight="1" x14ac:dyDescent="0.3">
      <c r="A15" s="5" t="s">
        <v>17</v>
      </c>
      <c r="B15" s="3">
        <v>5000</v>
      </c>
    </row>
    <row r="16" spans="1:10" ht="21.6" customHeight="1" x14ac:dyDescent="0.3">
      <c r="A16" s="5" t="s">
        <v>22</v>
      </c>
      <c r="B16" s="3">
        <f>334.22+175.21+2000</f>
        <v>2509.4300000000003</v>
      </c>
    </row>
    <row r="17" spans="1:2" ht="21.6" customHeight="1" x14ac:dyDescent="0.3">
      <c r="A17" s="5" t="s">
        <v>27</v>
      </c>
      <c r="B17" s="22">
        <f>B18+B20+B22</f>
        <v>24082.7</v>
      </c>
    </row>
    <row r="18" spans="1:2" ht="21.6" customHeight="1" x14ac:dyDescent="0.3">
      <c r="A18" s="5" t="s">
        <v>24</v>
      </c>
      <c r="B18" s="22">
        <f>B19</f>
        <v>1800</v>
      </c>
    </row>
    <row r="19" spans="1:2" ht="21.6" customHeight="1" x14ac:dyDescent="0.3">
      <c r="A19" s="5" t="s">
        <v>23</v>
      </c>
      <c r="B19" s="3">
        <v>1800</v>
      </c>
    </row>
    <row r="20" spans="1:2" ht="21.6" customHeight="1" x14ac:dyDescent="0.3">
      <c r="A20" s="5" t="s">
        <v>25</v>
      </c>
      <c r="B20" s="22">
        <f>B21</f>
        <v>1984.07</v>
      </c>
    </row>
    <row r="21" spans="1:2" ht="21.6" customHeight="1" x14ac:dyDescent="0.3">
      <c r="A21" s="5" t="s">
        <v>26</v>
      </c>
      <c r="B21" s="3">
        <f>748.65+235.42+1000</f>
        <v>1984.07</v>
      </c>
    </row>
    <row r="22" spans="1:2" ht="21.6" customHeight="1" x14ac:dyDescent="0.3">
      <c r="A22" s="5" t="s">
        <v>28</v>
      </c>
      <c r="B22" s="22">
        <f>B23</f>
        <v>20298.63</v>
      </c>
    </row>
    <row r="23" spans="1:2" ht="36" customHeight="1" x14ac:dyDescent="0.3">
      <c r="A23" s="5" t="s">
        <v>29</v>
      </c>
      <c r="B23" s="3">
        <f>7383+534.75+748.68+235.42+235.42+8161.36+3000</f>
        <v>20298.63</v>
      </c>
    </row>
    <row r="24" spans="1:2" ht="18" x14ac:dyDescent="0.35">
      <c r="A24" s="8" t="s">
        <v>18</v>
      </c>
      <c r="B24" s="12">
        <f>B25+B26</f>
        <v>8173</v>
      </c>
    </row>
    <row r="25" spans="1:2" ht="18" x14ac:dyDescent="0.35">
      <c r="A25" s="8" t="s">
        <v>9</v>
      </c>
      <c r="B25" s="2">
        <f>1373</f>
        <v>1373</v>
      </c>
    </row>
    <row r="26" spans="1:2" ht="18" x14ac:dyDescent="0.35">
      <c r="A26" s="8" t="s">
        <v>8</v>
      </c>
      <c r="B26" s="2">
        <v>6800</v>
      </c>
    </row>
    <row r="27" spans="1:2" ht="18" x14ac:dyDescent="0.35">
      <c r="A27" s="8" t="s">
        <v>19</v>
      </c>
      <c r="B27" s="12">
        <v>45934</v>
      </c>
    </row>
    <row r="28" spans="1:2" ht="36" x14ac:dyDescent="0.35">
      <c r="A28" s="13" t="s">
        <v>10</v>
      </c>
      <c r="B28" s="2">
        <v>0</v>
      </c>
    </row>
    <row r="29" spans="1:2" ht="36" x14ac:dyDescent="0.35">
      <c r="A29" s="13" t="s">
        <v>11</v>
      </c>
      <c r="B29" s="12">
        <f>B7-B10+B9+B28</f>
        <v>-35863.06</v>
      </c>
    </row>
    <row r="30" spans="1:2" ht="18" x14ac:dyDescent="0.35">
      <c r="A30" s="20"/>
      <c r="B30" s="19"/>
    </row>
    <row r="31" spans="1:2" s="16" customFormat="1" ht="18" x14ac:dyDescent="0.35">
      <c r="A31" s="21"/>
      <c r="B31" s="15"/>
    </row>
    <row r="32" spans="1:2" s="16" customFormat="1" ht="18" x14ac:dyDescent="0.35">
      <c r="A32" s="14"/>
      <c r="B32" s="15"/>
    </row>
    <row r="33" spans="1:2" s="16" customFormat="1" ht="17.399999999999999" x14ac:dyDescent="0.3">
      <c r="A33" s="18" t="s">
        <v>14</v>
      </c>
      <c r="B33" s="19" t="s">
        <v>13</v>
      </c>
    </row>
    <row r="34" spans="1:2" s="16" customFormat="1" ht="18" x14ac:dyDescent="0.35">
      <c r="A34" s="14"/>
      <c r="B34" s="15"/>
    </row>
    <row r="35" spans="1:2" s="16" customFormat="1" ht="18" x14ac:dyDescent="0.35">
      <c r="A35" s="14"/>
      <c r="B35" s="15"/>
    </row>
    <row r="36" spans="1:2" s="16" customFormat="1" ht="18" x14ac:dyDescent="0.35">
      <c r="A36" s="14"/>
      <c r="B36" s="15"/>
    </row>
    <row r="37" spans="1:2" s="16" customFormat="1" x14ac:dyDescent="0.3">
      <c r="B37" s="17"/>
    </row>
    <row r="38" spans="1:2" s="16" customFormat="1" x14ac:dyDescent="0.3">
      <c r="B38" s="17"/>
    </row>
    <row r="39" spans="1:2" s="16" customFormat="1" x14ac:dyDescent="0.3"/>
    <row r="40" spans="1:2" s="16" customFormat="1" x14ac:dyDescent="0.3"/>
    <row r="41" spans="1:2" s="16" customFormat="1" x14ac:dyDescent="0.3"/>
  </sheetData>
  <phoneticPr fontId="4" type="noConversion"/>
  <pageMargins left="0.7" right="0.7" top="0.75" bottom="0.75" header="0.3" footer="0.3"/>
  <pageSetup paperSize="9" scale="9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2020-06-22T13:45:53Z</cp:lastPrinted>
  <dcterms:created xsi:type="dcterms:W3CDTF">2006-09-16T00:00:00Z</dcterms:created>
  <dcterms:modified xsi:type="dcterms:W3CDTF">2022-02-09T12:41:56Z</dcterms:modified>
</cp:coreProperties>
</file>