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" i="1" l="1"/>
  <c r="B37" i="1"/>
  <c r="B36" i="1"/>
  <c r="B21" i="1"/>
  <c r="B28" i="1"/>
  <c r="B24" i="1"/>
  <c r="B11" i="1"/>
  <c r="B14" i="1"/>
  <c r="B13" i="1"/>
  <c r="B12" i="1"/>
  <c r="B33" i="1" l="1"/>
  <c r="B29" i="1"/>
  <c r="B35" i="1" l="1"/>
  <c r="B15" i="1"/>
  <c r="B9" i="1"/>
  <c r="B10" i="1" l="1"/>
  <c r="B40" i="1" s="1"/>
</calcChain>
</file>

<file path=xl/sharedStrings.xml><?xml version="1.0" encoding="utf-8"?>
<sst xmlns="http://schemas.openxmlformats.org/spreadsheetml/2006/main" count="42" uniqueCount="42">
  <si>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</si>
  <si>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</si>
  <si>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</si>
  <si>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</si>
  <si>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</si>
  <si>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</si>
  <si>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</si>
  <si>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</si>
  <si>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</si>
  <si>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</si>
  <si>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</si>
  <si>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</si>
  <si>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</si>
  <si>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</si>
  <si>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</si>
  <si>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</si>
  <si>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Вывоз мусора с придомовой территории</t>
  </si>
  <si>
    <t xml:space="preserve"> о выполнении договора управления многоквартирным домом №11 по ул.Октябрьской</t>
  </si>
  <si>
    <t>Дезинфекция подъездов</t>
  </si>
  <si>
    <t>Вывоз грунта из приямков</t>
  </si>
  <si>
    <t>Установка информационных стендов в подъездах</t>
  </si>
  <si>
    <t>4.2. Отопление</t>
  </si>
  <si>
    <t>Обследование системы отопления</t>
  </si>
  <si>
    <t>Установка врезок на системе отопления</t>
  </si>
  <si>
    <t>Ревизия, промывка, опрессовка системы отопления</t>
  </si>
  <si>
    <t>Заполнение системы отопления</t>
  </si>
  <si>
    <t>4.3. Водоснабжение и водоотведение</t>
  </si>
  <si>
    <t>Устранение засоров внутренней канализационной сети</t>
  </si>
  <si>
    <t>Замена крана ХВС в приямке</t>
  </si>
  <si>
    <t>Установка врезки ХВС</t>
  </si>
  <si>
    <t>Замена участка абонентского ввода ХВС</t>
  </si>
  <si>
    <t>4.4. Электроснабжение</t>
  </si>
  <si>
    <t>Ремонт электропроводки в подъезде</t>
  </si>
  <si>
    <t>4.5. Аварийно-диспетчерское обслуживание</t>
  </si>
  <si>
    <t>4.6. Услуги управления</t>
  </si>
  <si>
    <t xml:space="preserve">                                                                     за 2020 год.</t>
  </si>
  <si>
    <t>3. Задолженность за 2020г.</t>
  </si>
  <si>
    <t>Проверка вентканалов и дымоходов</t>
  </si>
  <si>
    <t>Вывоз мусора из подъездов</t>
  </si>
  <si>
    <t>Изготовление и установка щита приямка во 2 подъезде</t>
  </si>
  <si>
    <t>Замер параметров отопления</t>
  </si>
  <si>
    <t>Обработка системы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</si>
</sst>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activeCell="B39" sqref="B39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13</v>
      </c>
    </row>
    <row r="2" spans="1:10" ht="17.399999999999999" x14ac:dyDescent="0.3">
      <c r="A2" s="9" t="s">
        <v>17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35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7</v>
      </c>
    </row>
    <row r="7" spans="1:10" ht="20.399999999999999" customHeight="1" x14ac:dyDescent="0.3">
      <c r="A7" s="5" t="s">
        <v>1</v>
      </c>
      <c r="B7" s="11">
        <v>120691.62</v>
      </c>
    </row>
    <row r="8" spans="1:10" ht="21" customHeight="1" x14ac:dyDescent="0.3">
      <c r="A8" s="5" t="s">
        <v>2</v>
      </c>
      <c r="B8" s="11">
        <v>91502.36</v>
      </c>
    </row>
    <row r="9" spans="1:10" ht="19.95" customHeight="1" x14ac:dyDescent="0.3">
      <c r="A9" s="5" t="s">
        <v>36</v>
      </c>
      <c r="B9" s="6">
        <f>B8-B7</f>
        <v>-29189.259999999995</v>
      </c>
    </row>
    <row r="10" spans="1:10" ht="23.4" customHeight="1" x14ac:dyDescent="0.3">
      <c r="A10" s="5" t="s">
        <v>3</v>
      </c>
      <c r="B10" s="11">
        <f>B11+B21+B28+B35+B38</f>
        <v>166271.90000000002</v>
      </c>
    </row>
    <row r="11" spans="1:10" ht="23.4" customHeight="1" x14ac:dyDescent="0.3">
      <c r="A11" s="5" t="s">
        <v>4</v>
      </c>
      <c r="B11" s="12">
        <f>B12+B13+B15+B14+B16+B20+B17+B18+B19</f>
        <v>78572.48000000001</v>
      </c>
    </row>
    <row r="12" spans="1:10" ht="21" customHeight="1" x14ac:dyDescent="0.3">
      <c r="A12" s="5" t="s">
        <v>5</v>
      </c>
      <c r="B12" s="3">
        <f>3250*10</f>
        <v>32500</v>
      </c>
      <c r="J12" s="10"/>
    </row>
    <row r="13" spans="1:10" ht="21.6" customHeight="1" x14ac:dyDescent="0.3">
      <c r="A13" s="5" t="s">
        <v>6</v>
      </c>
      <c r="B13" s="3">
        <f>800*10</f>
        <v>8000</v>
      </c>
    </row>
    <row r="14" spans="1:10" ht="21.6" customHeight="1" x14ac:dyDescent="0.3">
      <c r="A14" s="5" t="s">
        <v>18</v>
      </c>
      <c r="B14" s="3">
        <f>2368.55*2</f>
        <v>4737.1000000000004</v>
      </c>
    </row>
    <row r="15" spans="1:10" ht="21.6" customHeight="1" x14ac:dyDescent="0.3">
      <c r="A15" s="5" t="s">
        <v>16</v>
      </c>
      <c r="B15" s="3">
        <f>3012.19+10893.9+3632.4</f>
        <v>17538.490000000002</v>
      </c>
    </row>
    <row r="16" spans="1:10" ht="21.6" customHeight="1" x14ac:dyDescent="0.3">
      <c r="A16" s="5" t="s">
        <v>19</v>
      </c>
      <c r="B16" s="3">
        <v>5332.42</v>
      </c>
    </row>
    <row r="17" spans="1:2" ht="21.6" customHeight="1" x14ac:dyDescent="0.3">
      <c r="A17" s="5" t="s">
        <v>37</v>
      </c>
      <c r="B17" s="3">
        <v>1408.56</v>
      </c>
    </row>
    <row r="18" spans="1:2" ht="21.6" customHeight="1" x14ac:dyDescent="0.3">
      <c r="A18" s="5" t="s">
        <v>38</v>
      </c>
      <c r="B18" s="3">
        <v>704.28</v>
      </c>
    </row>
    <row r="19" spans="1:2" ht="21.6" customHeight="1" x14ac:dyDescent="0.3">
      <c r="A19" s="5" t="s">
        <v>39</v>
      </c>
      <c r="B19" s="3">
        <v>2526.85</v>
      </c>
    </row>
    <row r="20" spans="1:2" ht="21.6" customHeight="1" x14ac:dyDescent="0.3">
      <c r="A20" s="5" t="s">
        <v>20</v>
      </c>
      <c r="B20" s="3">
        <v>5824.78</v>
      </c>
    </row>
    <row r="21" spans="1:2" ht="21.6" customHeight="1" x14ac:dyDescent="0.3">
      <c r="A21" s="5" t="s">
        <v>21</v>
      </c>
      <c r="B21" s="22">
        <f>B22+B25+B26+B27+B23+B24</f>
        <v>16236.609999999999</v>
      </c>
    </row>
    <row r="22" spans="1:2" ht="21.6" customHeight="1" x14ac:dyDescent="0.3">
      <c r="A22" s="5" t="s">
        <v>22</v>
      </c>
      <c r="B22" s="3">
        <v>575.79</v>
      </c>
    </row>
    <row r="23" spans="1:2" ht="21.6" customHeight="1" x14ac:dyDescent="0.3">
      <c r="A23" s="5" t="s">
        <v>40</v>
      </c>
      <c r="B23" s="3">
        <v>611.91999999999996</v>
      </c>
    </row>
    <row r="24" spans="1:2" ht="21.6" customHeight="1" x14ac:dyDescent="0.3">
      <c r="A24" s="5" t="s">
        <v>41</v>
      </c>
      <c r="B24" s="3">
        <f>741.24+795.49</f>
        <v>1536.73</v>
      </c>
    </row>
    <row r="25" spans="1:2" ht="21.6" customHeight="1" x14ac:dyDescent="0.3">
      <c r="A25" s="5" t="s">
        <v>23</v>
      </c>
      <c r="B25" s="3">
        <v>1762.83</v>
      </c>
    </row>
    <row r="26" spans="1:2" ht="21.6" customHeight="1" x14ac:dyDescent="0.3">
      <c r="A26" s="5" t="s">
        <v>24</v>
      </c>
      <c r="B26" s="3">
        <v>10954.02</v>
      </c>
    </row>
    <row r="27" spans="1:2" ht="21.6" customHeight="1" x14ac:dyDescent="0.3">
      <c r="A27" s="5" t="s">
        <v>25</v>
      </c>
      <c r="B27" s="3">
        <v>795.32</v>
      </c>
    </row>
    <row r="28" spans="1:2" ht="21.6" customHeight="1" x14ac:dyDescent="0.3">
      <c r="A28" s="5" t="s">
        <v>26</v>
      </c>
      <c r="B28" s="22">
        <f>B29+B30+B31+B32</f>
        <v>28316.71</v>
      </c>
    </row>
    <row r="29" spans="1:2" ht="21.6" customHeight="1" x14ac:dyDescent="0.3">
      <c r="A29" s="5" t="s">
        <v>27</v>
      </c>
      <c r="B29" s="3">
        <f>1199.79+954.38</f>
        <v>2154.17</v>
      </c>
    </row>
    <row r="30" spans="1:2" ht="21.6" customHeight="1" x14ac:dyDescent="0.3">
      <c r="A30" s="5" t="s">
        <v>28</v>
      </c>
      <c r="B30" s="3">
        <v>12217.8</v>
      </c>
    </row>
    <row r="31" spans="1:2" ht="21.6" customHeight="1" x14ac:dyDescent="0.3">
      <c r="A31" s="5" t="s">
        <v>29</v>
      </c>
      <c r="B31" s="3">
        <v>892.7</v>
      </c>
    </row>
    <row r="32" spans="1:2" ht="21.6" customHeight="1" x14ac:dyDescent="0.3">
      <c r="A32" s="5" t="s">
        <v>30</v>
      </c>
      <c r="B32" s="3">
        <v>13052.04</v>
      </c>
    </row>
    <row r="33" spans="1:2" ht="21.6" customHeight="1" x14ac:dyDescent="0.3">
      <c r="A33" s="5" t="s">
        <v>31</v>
      </c>
      <c r="B33" s="22">
        <f>B34</f>
        <v>966.69</v>
      </c>
    </row>
    <row r="34" spans="1:2" ht="21.6" customHeight="1" x14ac:dyDescent="0.3">
      <c r="A34" s="5" t="s">
        <v>32</v>
      </c>
      <c r="B34" s="3">
        <v>966.69</v>
      </c>
    </row>
    <row r="35" spans="1:2" ht="18" x14ac:dyDescent="0.35">
      <c r="A35" s="8" t="s">
        <v>33</v>
      </c>
      <c r="B35" s="12">
        <f>B36+B37</f>
        <v>9497.0999999999985</v>
      </c>
    </row>
    <row r="36" spans="1:2" ht="18" x14ac:dyDescent="0.35">
      <c r="A36" s="8" t="s">
        <v>10</v>
      </c>
      <c r="B36" s="2">
        <f>256.68*10</f>
        <v>2566.8000000000002</v>
      </c>
    </row>
    <row r="37" spans="1:2" ht="18" x14ac:dyDescent="0.35">
      <c r="A37" s="8" t="s">
        <v>9</v>
      </c>
      <c r="B37" s="2">
        <f>693.03*10</f>
        <v>6930.2999999999993</v>
      </c>
    </row>
    <row r="38" spans="1:2" ht="18" x14ac:dyDescent="0.35">
      <c r="A38" s="8" t="s">
        <v>34</v>
      </c>
      <c r="B38" s="12">
        <f>3364.9*10</f>
        <v>33649</v>
      </c>
    </row>
    <row r="39" spans="1:2" ht="36" x14ac:dyDescent="0.35">
      <c r="A39" s="13" t="s">
        <v>11</v>
      </c>
      <c r="B39" s="2">
        <v>0</v>
      </c>
    </row>
    <row r="40" spans="1:2" ht="36" x14ac:dyDescent="0.35">
      <c r="A40" s="13" t="s">
        <v>12</v>
      </c>
      <c r="B40" s="12">
        <f>B7-B10+B9+B39</f>
        <v>-74769.540000000023</v>
      </c>
    </row>
    <row r="41" spans="1:2" ht="18" x14ac:dyDescent="0.35">
      <c r="A41" s="20"/>
      <c r="B41" s="19"/>
    </row>
    <row r="42" spans="1:2" s="16" customFormat="1" ht="18" x14ac:dyDescent="0.35">
      <c r="A42" s="21"/>
      <c r="B42" s="15"/>
    </row>
    <row r="43" spans="1:2" s="16" customFormat="1" ht="18" x14ac:dyDescent="0.35">
      <c r="A43" s="14"/>
      <c r="B43" s="15"/>
    </row>
    <row r="44" spans="1:2" s="16" customFormat="1" ht="17.399999999999999" x14ac:dyDescent="0.3">
      <c r="A44" s="18" t="s">
        <v>15</v>
      </c>
      <c r="B44" s="19" t="s">
        <v>14</v>
      </c>
    </row>
    <row r="45" spans="1:2" s="16" customFormat="1" ht="18" x14ac:dyDescent="0.35">
      <c r="A45" s="14"/>
      <c r="B45" s="15"/>
    </row>
    <row r="46" spans="1:2" s="16" customFormat="1" ht="18" x14ac:dyDescent="0.35">
      <c r="A46" s="14"/>
      <c r="B46" s="15"/>
    </row>
    <row r="47" spans="1:2" s="16" customFormat="1" ht="18" x14ac:dyDescent="0.35">
      <c r="A47" s="14"/>
      <c r="B47" s="15"/>
    </row>
    <row r="48" spans="1:2" s="16" customFormat="1" x14ac:dyDescent="0.3">
      <c r="B48" s="17"/>
    </row>
    <row r="49" spans="2:2" s="16" customFormat="1" x14ac:dyDescent="0.3">
      <c r="B49" s="17"/>
    </row>
    <row r="50" spans="2:2" s="16" customFormat="1" x14ac:dyDescent="0.3"/>
    <row r="51" spans="2:2" s="16" customFormat="1" x14ac:dyDescent="0.3"/>
    <row r="52" spans="2:2" s="16" customFormat="1" x14ac:dyDescent="0.3"/>
  </sheetData>
  <phoneticPr fontId="4" type="noConversion"/>
  <pageMargins left="0.7" right="0.7" top="0.75" bottom="0.75" header="0.3" footer="0.3"/>
  <pageSetup paperSize="9" scale="78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2020-06-22T13:45:53Z</cp:lastPrinted>
  <dcterms:created xsi:type="dcterms:W3CDTF">2006-09-16T00:00:00Z</dcterms:created>
  <dcterms:modified xsi:type="dcterms:W3CDTF">2021-03-23T13:47:28Z</dcterms:modified>
</cp:coreProperties>
</file>