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7" i="1" l="1"/>
  <c r="B36" i="1"/>
  <c r="B35" i="1"/>
  <c r="B25" i="1"/>
  <c r="B30" i="1"/>
  <c r="B11" i="1"/>
  <c r="B16" i="1"/>
  <c r="B14" i="1"/>
  <c r="B13" i="1"/>
  <c r="B12" i="1"/>
  <c r="B32" i="1" l="1"/>
  <c r="B24" i="1"/>
  <c r="B20" i="1" s="1"/>
  <c r="B15" i="1"/>
  <c r="B9" i="1" l="1"/>
  <c r="B34" i="1"/>
  <c r="B10" i="1" s="1"/>
  <c r="B39" i="1" l="1"/>
</calcChain>
</file>

<file path=xl/sharedStrings.xml><?xml version="1.0" encoding="utf-8"?>
<sst xmlns="http://schemas.openxmlformats.org/spreadsheetml/2006/main" count="41" uniqueCount="41">
  <si>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</si>
  <si>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</si>
  <si>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</si>
  <si>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</si>
  <si>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</si>
  <si>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</si>
  <si>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Уборка лестничных клеток</t>
  </si>
  <si>
    <t>Сумма, руб.</t>
  </si>
  <si>
    <t xml:space="preserve">                        управляющей компанией ООО "ЖК Сервис 1"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</si>
  <si>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</si>
  <si>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</si>
  <si>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</si>
  <si>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</si>
  <si>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</si>
  <si>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</si>
  <si>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</si>
  <si>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 xml:space="preserve"> о выполнении договора управления многоквартирным домом №9 по ул.Октябрьской</t>
  </si>
  <si>
    <t>Вывоз мусора с придомовой территории</t>
  </si>
  <si>
    <t xml:space="preserve">Устранение утечки ХВС </t>
  </si>
  <si>
    <t>4.2. Водоснабжение и водотоведение</t>
  </si>
  <si>
    <t>Прочистка внутренней канализационной сети</t>
  </si>
  <si>
    <t>Дезинфекция подъездов</t>
  </si>
  <si>
    <t>Вывоз грунта из приямков</t>
  </si>
  <si>
    <t>Установка информационных стендов в подъездах</t>
  </si>
  <si>
    <t>4.3. Отопление</t>
  </si>
  <si>
    <t>Обследование системы отопления</t>
  </si>
  <si>
    <t>Установка врезок на системе отопления</t>
  </si>
  <si>
    <t>Ревизия, промывка, опрессовка системы отопления</t>
  </si>
  <si>
    <t>Заполнение системы отопления</t>
  </si>
  <si>
    <t>Устранение утечки на абонентском вводе ХВС</t>
  </si>
  <si>
    <t>Замена кранов ХВС в приямках, установка врезки</t>
  </si>
  <si>
    <t>4.4. Электроснабжение</t>
  </si>
  <si>
    <t>Ремонт электропроводки в подъезде</t>
  </si>
  <si>
    <t>4.5. Аварийно-диспетчерское обслуживание</t>
  </si>
  <si>
    <t>4.6. Услуги управления</t>
  </si>
  <si>
    <t xml:space="preserve">                                                                     за 2020 год.</t>
  </si>
  <si>
    <t>3. Задолженность за 2020г.</t>
  </si>
  <si>
    <t>Проверка вентканалов и дымоходов</t>
  </si>
  <si>
    <t>Вывоз мусора из подъездов, заливка отверстия в бетонном полу</t>
  </si>
  <si>
    <t>Замер параметров отопления</t>
  </si>
  <si>
    <t>Обработка системы отопления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</si>
</sst>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28" workbookViewId="0">
      <selection activeCell="B38" sqref="B38"/>
    </sheetView>
  </sheetViews>
  <sheetFormatPr defaultRowHeight="14.4" x14ac:dyDescent="0.3"/>
  <cols>
    <col min="1" max="1" width="68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13</v>
      </c>
    </row>
    <row r="2" spans="1:10" ht="17.399999999999999" x14ac:dyDescent="0.3">
      <c r="A2" s="9" t="s">
        <v>16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35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7</v>
      </c>
    </row>
    <row r="7" spans="1:10" ht="20.399999999999999" customHeight="1" x14ac:dyDescent="0.3">
      <c r="A7" s="5" t="s">
        <v>1</v>
      </c>
      <c r="B7" s="11">
        <v>115145.5</v>
      </c>
    </row>
    <row r="8" spans="1:10" ht="21" customHeight="1" x14ac:dyDescent="0.3">
      <c r="A8" s="5" t="s">
        <v>2</v>
      </c>
      <c r="B8" s="11">
        <v>102088.2</v>
      </c>
    </row>
    <row r="9" spans="1:10" ht="19.95" customHeight="1" x14ac:dyDescent="0.3">
      <c r="A9" s="5" t="s">
        <v>36</v>
      </c>
      <c r="B9" s="6">
        <f>B8-B7</f>
        <v>-13057.300000000003</v>
      </c>
    </row>
    <row r="10" spans="1:10" ht="23.4" customHeight="1" x14ac:dyDescent="0.3">
      <c r="A10" s="5" t="s">
        <v>3</v>
      </c>
      <c r="B10" s="11">
        <f>B11+B20+B34+B37+B25+B32</f>
        <v>167427.76</v>
      </c>
    </row>
    <row r="11" spans="1:10" ht="23.4" customHeight="1" x14ac:dyDescent="0.3">
      <c r="A11" s="5" t="s">
        <v>4</v>
      </c>
      <c r="B11" s="12">
        <f>B12+B13+B15+B14+B18+B19+B16+B17</f>
        <v>76449.119999999995</v>
      </c>
    </row>
    <row r="12" spans="1:10" ht="21" customHeight="1" x14ac:dyDescent="0.3">
      <c r="A12" s="5" t="s">
        <v>5</v>
      </c>
      <c r="B12" s="3">
        <f>3250*10</f>
        <v>32500</v>
      </c>
      <c r="J12" s="10"/>
    </row>
    <row r="13" spans="1:10" ht="21.6" customHeight="1" x14ac:dyDescent="0.3">
      <c r="A13" s="5" t="s">
        <v>6</v>
      </c>
      <c r="B13" s="3">
        <f>800*10</f>
        <v>8000</v>
      </c>
    </row>
    <row r="14" spans="1:10" ht="21.6" customHeight="1" x14ac:dyDescent="0.3">
      <c r="A14" s="5" t="s">
        <v>21</v>
      </c>
      <c r="B14" s="3">
        <f>2368.55*2</f>
        <v>4737.1000000000004</v>
      </c>
    </row>
    <row r="15" spans="1:10" ht="21.6" customHeight="1" x14ac:dyDescent="0.3">
      <c r="A15" s="5" t="s">
        <v>17</v>
      </c>
      <c r="B15" s="3">
        <f>3012.19+10893.9+3632.4+1007.9+1038.75</f>
        <v>19585.140000000003</v>
      </c>
    </row>
    <row r="16" spans="1:10" ht="36" customHeight="1" x14ac:dyDescent="0.3">
      <c r="A16" s="5" t="s">
        <v>38</v>
      </c>
      <c r="B16" s="3">
        <f>704.28+1689.6</f>
        <v>2393.88</v>
      </c>
    </row>
    <row r="17" spans="1:2" ht="21.6" customHeight="1" x14ac:dyDescent="0.3">
      <c r="A17" s="5" t="s">
        <v>37</v>
      </c>
      <c r="B17" s="3">
        <v>1408.56</v>
      </c>
    </row>
    <row r="18" spans="1:2" ht="21.6" customHeight="1" x14ac:dyDescent="0.3">
      <c r="A18" s="5" t="s">
        <v>22</v>
      </c>
      <c r="B18" s="3">
        <v>1999.66</v>
      </c>
    </row>
    <row r="19" spans="1:2" ht="21.6" customHeight="1" x14ac:dyDescent="0.3">
      <c r="A19" s="5" t="s">
        <v>23</v>
      </c>
      <c r="B19" s="3">
        <v>5824.78</v>
      </c>
    </row>
    <row r="20" spans="1:2" ht="18" x14ac:dyDescent="0.35">
      <c r="A20" s="8" t="s">
        <v>19</v>
      </c>
      <c r="B20" s="12">
        <f>B21+B24+B22+B23</f>
        <v>35997.32</v>
      </c>
    </row>
    <row r="21" spans="1:2" ht="18" x14ac:dyDescent="0.35">
      <c r="A21" s="8" t="s">
        <v>18</v>
      </c>
      <c r="B21" s="2">
        <v>741.24</v>
      </c>
    </row>
    <row r="22" spans="1:2" ht="18" x14ac:dyDescent="0.35">
      <c r="A22" s="8" t="s">
        <v>29</v>
      </c>
      <c r="B22" s="2">
        <v>13052.04</v>
      </c>
    </row>
    <row r="23" spans="1:2" ht="18" x14ac:dyDescent="0.35">
      <c r="A23" s="8" t="s">
        <v>30</v>
      </c>
      <c r="B23" s="2">
        <v>17059.3</v>
      </c>
    </row>
    <row r="24" spans="1:2" ht="18" x14ac:dyDescent="0.35">
      <c r="A24" s="8" t="s">
        <v>20</v>
      </c>
      <c r="B24" s="2">
        <f>3531.5+634.4+978.84</f>
        <v>5144.74</v>
      </c>
    </row>
    <row r="25" spans="1:2" ht="18" x14ac:dyDescent="0.35">
      <c r="A25" s="8" t="s">
        <v>24</v>
      </c>
      <c r="B25" s="12">
        <f>B26+B27+B28+B31+B29+B30</f>
        <v>12377.79</v>
      </c>
    </row>
    <row r="26" spans="1:2" ht="18" x14ac:dyDescent="0.35">
      <c r="A26" s="8" t="s">
        <v>25</v>
      </c>
      <c r="B26" s="2">
        <v>1151.58</v>
      </c>
    </row>
    <row r="27" spans="1:2" ht="18" x14ac:dyDescent="0.35">
      <c r="A27" s="8" t="s">
        <v>26</v>
      </c>
      <c r="B27" s="2">
        <v>1762.83</v>
      </c>
    </row>
    <row r="28" spans="1:2" ht="18" x14ac:dyDescent="0.35">
      <c r="A28" s="8" t="s">
        <v>27</v>
      </c>
      <c r="B28" s="2">
        <v>5090.04</v>
      </c>
    </row>
    <row r="29" spans="1:2" ht="18" x14ac:dyDescent="0.35">
      <c r="A29" s="8" t="s">
        <v>39</v>
      </c>
      <c r="B29" s="2">
        <v>611.91999999999996</v>
      </c>
    </row>
    <row r="30" spans="1:2" ht="18" x14ac:dyDescent="0.35">
      <c r="A30" s="8" t="s">
        <v>40</v>
      </c>
      <c r="B30" s="2">
        <f>741.24+1429.54</f>
        <v>2170.7799999999997</v>
      </c>
    </row>
    <row r="31" spans="1:2" ht="18" x14ac:dyDescent="0.35">
      <c r="A31" s="8" t="s">
        <v>28</v>
      </c>
      <c r="B31" s="2">
        <v>1590.64</v>
      </c>
    </row>
    <row r="32" spans="1:2" ht="18" x14ac:dyDescent="0.35">
      <c r="A32" s="8" t="s">
        <v>31</v>
      </c>
      <c r="B32" s="12">
        <f>B33</f>
        <v>1254.19</v>
      </c>
    </row>
    <row r="33" spans="1:2" ht="18" x14ac:dyDescent="0.35">
      <c r="A33" s="8" t="s">
        <v>32</v>
      </c>
      <c r="B33" s="2">
        <v>1254.19</v>
      </c>
    </row>
    <row r="34" spans="1:2" ht="18" x14ac:dyDescent="0.35">
      <c r="A34" s="8" t="s">
        <v>33</v>
      </c>
      <c r="B34" s="12">
        <f>B35+B36</f>
        <v>7700.3399999999992</v>
      </c>
    </row>
    <row r="35" spans="1:2" ht="18" x14ac:dyDescent="0.35">
      <c r="A35" s="8" t="s">
        <v>10</v>
      </c>
      <c r="B35" s="2">
        <f>256.68*3</f>
        <v>770.04</v>
      </c>
    </row>
    <row r="36" spans="1:2" ht="18" x14ac:dyDescent="0.35">
      <c r="A36" s="8" t="s">
        <v>9</v>
      </c>
      <c r="B36" s="2">
        <f>693.03*10</f>
        <v>6930.2999999999993</v>
      </c>
    </row>
    <row r="37" spans="1:2" ht="18" x14ac:dyDescent="0.35">
      <c r="A37" s="8" t="s">
        <v>34</v>
      </c>
      <c r="B37" s="12">
        <f>3364.9*10</f>
        <v>33649</v>
      </c>
    </row>
    <row r="38" spans="1:2" ht="36" x14ac:dyDescent="0.35">
      <c r="A38" s="13" t="s">
        <v>11</v>
      </c>
      <c r="B38" s="2">
        <v>0</v>
      </c>
    </row>
    <row r="39" spans="1:2" ht="36" x14ac:dyDescent="0.35">
      <c r="A39" s="13" t="s">
        <v>12</v>
      </c>
      <c r="B39" s="12">
        <f>B7-B10+B9+B38</f>
        <v>-65339.560000000012</v>
      </c>
    </row>
    <row r="40" spans="1:2" ht="18" x14ac:dyDescent="0.35">
      <c r="A40" s="20"/>
      <c r="B40" s="19"/>
    </row>
    <row r="41" spans="1:2" s="16" customFormat="1" ht="18" x14ac:dyDescent="0.35">
      <c r="A41" s="21"/>
      <c r="B41" s="15"/>
    </row>
    <row r="42" spans="1:2" s="16" customFormat="1" ht="18" x14ac:dyDescent="0.35">
      <c r="A42" s="14"/>
      <c r="B42" s="15"/>
    </row>
    <row r="43" spans="1:2" s="16" customFormat="1" ht="17.399999999999999" x14ac:dyDescent="0.3">
      <c r="A43" s="18" t="s">
        <v>15</v>
      </c>
      <c r="B43" s="19" t="s">
        <v>14</v>
      </c>
    </row>
    <row r="44" spans="1:2" s="16" customFormat="1" ht="18" x14ac:dyDescent="0.35">
      <c r="A44" s="14"/>
      <c r="B44" s="15"/>
    </row>
    <row r="45" spans="1:2" s="16" customFormat="1" ht="18" x14ac:dyDescent="0.35">
      <c r="A45" s="14"/>
      <c r="B45" s="15"/>
    </row>
    <row r="46" spans="1:2" s="16" customFormat="1" ht="18" x14ac:dyDescent="0.35">
      <c r="A46" s="14"/>
      <c r="B46" s="15"/>
    </row>
    <row r="47" spans="1:2" s="16" customFormat="1" x14ac:dyDescent="0.3">
      <c r="B47" s="17"/>
    </row>
    <row r="48" spans="1:2" s="16" customFormat="1" x14ac:dyDescent="0.3">
      <c r="B48" s="17"/>
    </row>
    <row r="49" s="16" customFormat="1" x14ac:dyDescent="0.3"/>
    <row r="50" s="16" customFormat="1" x14ac:dyDescent="0.3"/>
    <row r="51" s="16" customFormat="1" x14ac:dyDescent="0.3"/>
  </sheetData>
  <phoneticPr fontId="4" type="noConversion"/>
  <pageMargins left="0.7" right="0.7" top="0.75" bottom="0.75" header="0.3" footer="0.3"/>
  <pageSetup paperSize="9" scale="80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2020-06-22T12:59:25Z</cp:lastPrinted>
  <dcterms:created xsi:type="dcterms:W3CDTF">2006-09-16T00:00:00Z</dcterms:created>
  <dcterms:modified xsi:type="dcterms:W3CDTF">2021-03-23T13:25:40Z</dcterms:modified>
</cp:coreProperties>
</file>