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5" i="1" l="1"/>
  <c r="B30" i="1"/>
  <c r="B26" i="1"/>
  <c r="B24" i="1" s="1"/>
  <c r="B35" i="1"/>
  <c r="B34" i="1"/>
  <c r="B32" i="1" s="1"/>
  <c r="B33" i="1"/>
  <c r="B22" i="1"/>
  <c r="B17" i="1"/>
  <c r="B15" i="1"/>
  <c r="B14" i="1"/>
  <c r="B13" i="1"/>
  <c r="B12" i="1"/>
  <c r="B20" i="1" l="1"/>
  <c r="B19" i="1" s="1"/>
  <c r="B23" i="1"/>
  <c r="B18" i="1"/>
  <c r="B11" i="1" s="1"/>
  <c r="B10" i="1" l="1"/>
  <c r="B29" i="1"/>
  <c r="B36" i="1" l="1"/>
  <c r="B9" i="1"/>
</calcChain>
</file>

<file path=xl/sharedStrings.xml><?xml version="1.0" encoding="utf-8"?>
<sst xmlns="http://schemas.openxmlformats.org/spreadsheetml/2006/main" count="38" uniqueCount="38">
  <si>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</si>
  <si>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</si>
  <si>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</si>
  <si>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</si>
  <si>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</si>
  <si>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</si>
  <si>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</si>
  <si>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>4.2. Техническое обслуживание общего имущества</t>
  </si>
  <si>
    <t xml:space="preserve">                        управляющей компанией ООО "ЖК Сервис 1"</t>
  </si>
  <si>
    <t>4.2.1. Отопление</t>
  </si>
  <si>
    <t>Осмотр линий электрических сетей на лестничных клетках</t>
  </si>
  <si>
    <t xml:space="preserve">Ревизия групповых щитков на лестничной клетке </t>
  </si>
  <si>
    <t>4.3. Аварийно-диспетчерское обслуживание</t>
  </si>
  <si>
    <t>4.4. Услуги управления</t>
  </si>
  <si>
    <t>Выезды аварийной бригады</t>
  </si>
  <si>
    <t>Диспетчерское обслуживание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</si>
  <si>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</si>
  <si>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</si>
  <si>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Владыко С.А.</t>
  </si>
  <si>
    <t xml:space="preserve">           Директор                                           </t>
  </si>
  <si>
    <t>Обработка системы отопления</t>
  </si>
  <si>
    <t xml:space="preserve"> о выполнении договора управления многоквартирным домом №16 по ул.Кирова</t>
  </si>
  <si>
    <t>Уборка кровли от снега и наледи</t>
  </si>
  <si>
    <t>Завоз песка</t>
  </si>
  <si>
    <t>4.2.2. Электроснабжение</t>
  </si>
  <si>
    <t>4.2.3. ВДГО</t>
  </si>
  <si>
    <t>Проверка дымоходов и вентканалов</t>
  </si>
  <si>
    <t>Ревизия, промывка, опрессовка системы отопления</t>
  </si>
  <si>
    <t>Распил дерева</t>
  </si>
  <si>
    <t>Уборка лестничных клеток и дезинфекция подъездов</t>
  </si>
  <si>
    <t>Заполнение и пуск системы отопления</t>
  </si>
  <si>
    <t xml:space="preserve">                                                                     за 2021 год.</t>
  </si>
  <si>
    <t>3. Задолженность за 2021г.</t>
  </si>
  <si>
    <t>Ремонт кровли</t>
  </si>
  <si>
    <t>4.2.4. Водоснабжение и водоотведение</t>
  </si>
  <si>
    <t>Устранение утечки ХВС</t>
  </si>
  <si>
    <t>Осмотр линий электрических сетей чердаков</t>
  </si>
  <si>
    <t>5.Остаок денежных средств на конец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</si>
</sst>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workbookViewId="0">
      <selection activeCell="E41" sqref="E41"/>
    </sheetView>
  </sheetViews>
  <sheetFormatPr defaultRowHeight="14.4" x14ac:dyDescent="0.3"/>
  <cols>
    <col min="1" max="1" width="68.5546875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17</v>
      </c>
    </row>
    <row r="2" spans="1:10" ht="17.399999999999999" x14ac:dyDescent="0.3">
      <c r="A2" s="9" t="s">
        <v>21</v>
      </c>
      <c r="B2" s="9"/>
    </row>
    <row r="3" spans="1:10" ht="17.399999999999999" x14ac:dyDescent="0.3">
      <c r="A3" s="9" t="s">
        <v>8</v>
      </c>
      <c r="B3" s="9"/>
    </row>
    <row r="4" spans="1:10" ht="17.399999999999999" x14ac:dyDescent="0.3">
      <c r="A4" s="9" t="s">
        <v>31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1">
        <v>399085.92</v>
      </c>
    </row>
    <row r="8" spans="1:10" ht="21" customHeight="1" x14ac:dyDescent="0.3">
      <c r="A8" s="5" t="s">
        <v>2</v>
      </c>
      <c r="B8" s="11">
        <v>397347.79</v>
      </c>
    </row>
    <row r="9" spans="1:10" ht="19.95" customHeight="1" x14ac:dyDescent="0.3">
      <c r="A9" s="5" t="s">
        <v>32</v>
      </c>
      <c r="B9" s="6">
        <f>B8-B7</f>
        <v>-1738.1300000000047</v>
      </c>
    </row>
    <row r="10" spans="1:10" ht="23.4" customHeight="1" x14ac:dyDescent="0.3">
      <c r="A10" s="5" t="s">
        <v>3</v>
      </c>
      <c r="B10" s="11">
        <f>B11+B19+B32+B35</f>
        <v>285756.43000000005</v>
      </c>
    </row>
    <row r="11" spans="1:10" ht="23.4" customHeight="1" x14ac:dyDescent="0.3">
      <c r="A11" s="5" t="s">
        <v>4</v>
      </c>
      <c r="B11" s="12">
        <f>B12+B13+B16+B14+B15+B18+B17</f>
        <v>139934.46000000002</v>
      </c>
    </row>
    <row r="12" spans="1:10" ht="21" customHeight="1" x14ac:dyDescent="0.3">
      <c r="A12" s="5" t="s">
        <v>5</v>
      </c>
      <c r="B12" s="3">
        <f>(1890*3+400)*12</f>
        <v>72840</v>
      </c>
      <c r="J12" s="10"/>
    </row>
    <row r="13" spans="1:10" ht="21.6" customHeight="1" x14ac:dyDescent="0.3">
      <c r="A13" s="5" t="s">
        <v>29</v>
      </c>
      <c r="B13" s="3">
        <f>736*3*12+246*3*12</f>
        <v>35352</v>
      </c>
    </row>
    <row r="14" spans="1:10" ht="21" customHeight="1" x14ac:dyDescent="0.3">
      <c r="A14" s="5" t="s">
        <v>16</v>
      </c>
      <c r="B14" s="3">
        <f>1514.35+760+1000</f>
        <v>3274.35</v>
      </c>
    </row>
    <row r="15" spans="1:10" ht="21" customHeight="1" x14ac:dyDescent="0.3">
      <c r="A15" s="5" t="s">
        <v>22</v>
      </c>
      <c r="B15" s="3">
        <f>860.95+573.97+645.71+391.34+393.58+393.58+3000+3000</f>
        <v>9259.130000000001</v>
      </c>
    </row>
    <row r="16" spans="1:10" ht="21.6" customHeight="1" x14ac:dyDescent="0.35">
      <c r="A16" s="5" t="s">
        <v>23</v>
      </c>
      <c r="B16" s="2">
        <v>688.97</v>
      </c>
    </row>
    <row r="17" spans="1:2" ht="21.6" customHeight="1" x14ac:dyDescent="0.35">
      <c r="A17" s="5" t="s">
        <v>33</v>
      </c>
      <c r="B17" s="2">
        <f>8963+706.27+5000</f>
        <v>14669.27</v>
      </c>
    </row>
    <row r="18" spans="1:2" ht="21.6" customHeight="1" x14ac:dyDescent="0.35">
      <c r="A18" s="5" t="s">
        <v>28</v>
      </c>
      <c r="B18" s="2">
        <f>425.37+425.37+3000</f>
        <v>3850.74</v>
      </c>
    </row>
    <row r="19" spans="1:2" ht="18" x14ac:dyDescent="0.35">
      <c r="A19" s="8" t="s">
        <v>7</v>
      </c>
      <c r="B19" s="12">
        <f>B20+B24+B28+B30</f>
        <v>32182.210000000003</v>
      </c>
    </row>
    <row r="20" spans="1:2" ht="18" x14ac:dyDescent="0.35">
      <c r="A20" s="8" t="s">
        <v>9</v>
      </c>
      <c r="B20" s="12">
        <f>B22+B21+B23</f>
        <v>20525.36</v>
      </c>
    </row>
    <row r="21" spans="1:2" ht="18" x14ac:dyDescent="0.35">
      <c r="A21" s="8" t="s">
        <v>27</v>
      </c>
      <c r="B21" s="2">
        <v>12925.92</v>
      </c>
    </row>
    <row r="22" spans="1:2" ht="18" x14ac:dyDescent="0.35">
      <c r="A22" s="8" t="s">
        <v>20</v>
      </c>
      <c r="B22" s="2">
        <f>573.97+509.08+425.37+3000+235.42</f>
        <v>4743.84</v>
      </c>
    </row>
    <row r="23" spans="1:2" ht="18" x14ac:dyDescent="0.35">
      <c r="A23" s="8" t="s">
        <v>30</v>
      </c>
      <c r="B23" s="2">
        <f>855.6+2000</f>
        <v>2855.6</v>
      </c>
    </row>
    <row r="24" spans="1:2" ht="18" x14ac:dyDescent="0.35">
      <c r="A24" s="8" t="s">
        <v>24</v>
      </c>
      <c r="B24" s="12">
        <f>B25+B26+B27</f>
        <v>7483.15</v>
      </c>
    </row>
    <row r="25" spans="1:2" ht="18" x14ac:dyDescent="0.35">
      <c r="A25" s="8" t="s">
        <v>36</v>
      </c>
      <c r="B25" s="2">
        <f>2150.1*1.5</f>
        <v>3225.1499999999996</v>
      </c>
    </row>
    <row r="26" spans="1:2" ht="18" x14ac:dyDescent="0.35">
      <c r="A26" s="8" t="s">
        <v>10</v>
      </c>
      <c r="B26" s="2">
        <f>1340*2</f>
        <v>2680</v>
      </c>
    </row>
    <row r="27" spans="1:2" ht="18" x14ac:dyDescent="0.35">
      <c r="A27" s="8" t="s">
        <v>11</v>
      </c>
      <c r="B27" s="2">
        <v>1578</v>
      </c>
    </row>
    <row r="28" spans="1:2" ht="18" x14ac:dyDescent="0.35">
      <c r="A28" s="8" t="s">
        <v>25</v>
      </c>
      <c r="B28" s="12">
        <v>2543.6999999999998</v>
      </c>
    </row>
    <row r="29" spans="1:2" ht="18" x14ac:dyDescent="0.35">
      <c r="A29" s="8" t="s">
        <v>26</v>
      </c>
      <c r="B29" s="2">
        <f>782.68+782.68+97.83+880.51</f>
        <v>2543.6999999999998</v>
      </c>
    </row>
    <row r="30" spans="1:2" ht="18" x14ac:dyDescent="0.35">
      <c r="A30" s="8" t="s">
        <v>34</v>
      </c>
      <c r="B30" s="12">
        <f>B31</f>
        <v>1630</v>
      </c>
    </row>
    <row r="31" spans="1:2" ht="18" x14ac:dyDescent="0.35">
      <c r="A31" s="8" t="s">
        <v>35</v>
      </c>
      <c r="B31" s="2">
        <v>1630</v>
      </c>
    </row>
    <row r="32" spans="1:2" ht="18" x14ac:dyDescent="0.35">
      <c r="A32" s="8" t="s">
        <v>12</v>
      </c>
      <c r="B32" s="12">
        <f>B33+B34</f>
        <v>21353.640000000003</v>
      </c>
    </row>
    <row r="33" spans="1:2" ht="18" x14ac:dyDescent="0.35">
      <c r="A33" s="8" t="s">
        <v>15</v>
      </c>
      <c r="B33" s="2">
        <f>586.64*4</f>
        <v>2346.56</v>
      </c>
    </row>
    <row r="34" spans="1:2" ht="18" x14ac:dyDescent="0.35">
      <c r="A34" s="8" t="s">
        <v>14</v>
      </c>
      <c r="B34" s="2">
        <f>4751.77*4</f>
        <v>19007.080000000002</v>
      </c>
    </row>
    <row r="35" spans="1:2" ht="18" x14ac:dyDescent="0.35">
      <c r="A35" s="8" t="s">
        <v>13</v>
      </c>
      <c r="B35" s="12">
        <f>23071.53*4</f>
        <v>92286.12</v>
      </c>
    </row>
    <row r="36" spans="1:2" ht="18" x14ac:dyDescent="0.35">
      <c r="A36" s="13" t="s">
        <v>37</v>
      </c>
      <c r="B36" s="12">
        <f>B7-B10+B9</f>
        <v>111591.35999999993</v>
      </c>
    </row>
    <row r="37" spans="1:2" ht="18" x14ac:dyDescent="0.35">
      <c r="A37" s="20"/>
      <c r="B37" s="19"/>
    </row>
    <row r="38" spans="1:2" s="16" customFormat="1" ht="18" x14ac:dyDescent="0.35">
      <c r="A38" s="21"/>
      <c r="B38" s="15"/>
    </row>
    <row r="39" spans="1:2" s="16" customFormat="1" ht="18" x14ac:dyDescent="0.35">
      <c r="A39" s="14"/>
      <c r="B39" s="15"/>
    </row>
    <row r="40" spans="1:2" s="16" customFormat="1" ht="17.399999999999999" x14ac:dyDescent="0.3">
      <c r="A40" s="18" t="s">
        <v>19</v>
      </c>
      <c r="B40" s="19" t="s">
        <v>18</v>
      </c>
    </row>
    <row r="41" spans="1:2" s="16" customFormat="1" ht="18" x14ac:dyDescent="0.35">
      <c r="A41" s="14"/>
      <c r="B41" s="15"/>
    </row>
    <row r="42" spans="1:2" s="16" customFormat="1" ht="18" x14ac:dyDescent="0.35">
      <c r="A42" s="14"/>
      <c r="B42" s="15"/>
    </row>
    <row r="43" spans="1:2" s="16" customFormat="1" ht="18" x14ac:dyDescent="0.35">
      <c r="A43" s="14"/>
      <c r="B43" s="15"/>
    </row>
    <row r="44" spans="1:2" s="16" customFormat="1" x14ac:dyDescent="0.3">
      <c r="B44" s="17"/>
    </row>
    <row r="45" spans="1:2" s="16" customFormat="1" x14ac:dyDescent="0.3">
      <c r="B45" s="17"/>
    </row>
    <row r="46" spans="1:2" s="16" customFormat="1" x14ac:dyDescent="0.3"/>
    <row r="47" spans="1:2" s="16" customFormat="1" x14ac:dyDescent="0.3"/>
    <row r="48" spans="1:2" s="16" customFormat="1" x14ac:dyDescent="0.3"/>
  </sheetData>
  <phoneticPr fontId="4" type="noConversion"/>
  <pageMargins left="0.7" right="0.7" top="0.75" bottom="0.75" header="0.3" footer="0.3"/>
  <pageSetup paperSize="9" scale="9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2020-06-09T12:47:00Z</cp:lastPrinted>
  <dcterms:created xsi:type="dcterms:W3CDTF">2006-09-16T00:00:00Z</dcterms:created>
  <dcterms:modified xsi:type="dcterms:W3CDTF">2022-02-25T07:34:19Z</dcterms:modified>
</cp:coreProperties>
</file>