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1" i="1"/>
  <c r="B10"/>
  <c r="B39"/>
  <c r="B38"/>
  <c r="B37"/>
  <c r="B26"/>
  <c r="B25"/>
  <c r="B28"/>
  <c r="B14"/>
  <c r="B13"/>
  <c r="B12"/>
  <c r="B33"/>
  <c r="B29"/>
  <c r="B24"/>
  <c r="B23"/>
  <c r="B18"/>
  <c r="B36"/>
  <c r="B22"/>
  <c r="B17"/>
  <c r="B9"/>
  <c r="B41"/>
</calcChain>
</file>

<file path=xl/sharedStrings.xml><?xml version="1.0" encoding="utf-8"?>
<sst xmlns="http://schemas.openxmlformats.org/spreadsheetml/2006/main" count="43" uniqueCount="43">
  <si>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</si>
  <si>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</si>
  <si>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</si>
  <si>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</si>
  <si>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</si>
  <si>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</si>
  <si>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</si>
  <si>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</si>
  <si>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</si>
  <si>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</si>
  <si>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4.2.3. Электроснабжение</t>
  </si>
  <si>
    <t>Осмотр линий электрических сетей подвалов и чердаков</t>
  </si>
  <si>
    <t>Осмотр линий электрических сетей на лестничных клетках</t>
  </si>
  <si>
    <t xml:space="preserve">Ревизия групповых щитков на лестничной клетке </t>
  </si>
  <si>
    <t>Замена ламп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</si>
  <si>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</si>
  <si>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</si>
  <si>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</si>
  <si>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</si>
  <si>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</si>
  <si>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</si>
  <si>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</si>
  <si>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</si>
  <si>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</si>
  <si>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</si>
  <si>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</si>
  <si>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 xml:space="preserve"> о выполнении договора управления многоквартирным домом №16 по ул.Кирова</t>
  </si>
  <si>
    <t>Демонтаж забора</t>
  </si>
  <si>
    <t>Изготовление и установка металлических столбов</t>
  </si>
  <si>
    <t>4.2.1. ВДГО</t>
  </si>
  <si>
    <t>Проверка дымоходов и вентканалов</t>
  </si>
  <si>
    <t>4.2.2. Отопление</t>
  </si>
  <si>
    <t>Установка светодиодного прожектора</t>
  </si>
  <si>
    <t>Проверка дворового освещения</t>
  </si>
  <si>
    <t>Дезинфекция подъездов</t>
  </si>
  <si>
    <t xml:space="preserve">Спил и вывоз деревьев </t>
  </si>
  <si>
    <t>Установка информационных стендов в подъездах</t>
  </si>
  <si>
    <t>Ремонт крыльца</t>
  </si>
  <si>
    <t>Ревизия, промывка, опрессовка системы отопления</t>
  </si>
  <si>
    <t>Устранение утечек</t>
  </si>
  <si>
    <t xml:space="preserve">                                                                     за  2020 год</t>
  </si>
  <si>
    <t>3. Переплата за 2020г.</t>
  </si>
  <si>
    <t>Текущий ремонт кровли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</si>
</sst>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workbookViewId="0">
      <selection activeCell="B12" sqref="B12"/>
    </sheetView>
  </sheetViews>
  <sheetFormatPr defaultRowHeight="15"/>
  <cols>
    <col min="1" max="1" width="68.5703125" customWidth="1"/>
    <col min="2" max="2" width="26.42578125" customWidth="1"/>
    <col min="6" max="6" width="9.42578125" bestFit="1" customWidth="1"/>
    <col min="10" max="10" width="9.42578125" bestFit="1" customWidth="1"/>
  </cols>
  <sheetData>
    <row r="1" spans="1:10" ht="18.75">
      <c r="A1" s="7" t="s">
        <v>22</v>
      </c>
    </row>
    <row r="2" spans="1:10" ht="18.75">
      <c r="A2" s="9" t="s">
        <v>26</v>
      </c>
      <c r="B2" s="9"/>
    </row>
    <row r="3" spans="1:10" ht="18.75">
      <c r="A3" s="9" t="s">
        <v>9</v>
      </c>
      <c r="B3" s="9"/>
    </row>
    <row r="4" spans="1:10" ht="18.75">
      <c r="A4" s="9" t="s">
        <v>40</v>
      </c>
      <c r="B4" s="9"/>
    </row>
    <row r="5" spans="1:10" ht="18.75">
      <c r="A5" s="9"/>
      <c r="B5" s="9"/>
    </row>
    <row r="6" spans="1:10" ht="22.9" customHeight="1">
      <c r="A6" s="4" t="s">
        <v>0</v>
      </c>
      <c r="B6" s="1" t="s">
        <v>7</v>
      </c>
    </row>
    <row r="7" spans="1:10" ht="20.45" customHeight="1">
      <c r="A7" s="5" t="s">
        <v>1</v>
      </c>
      <c r="B7" s="11">
        <v>399074.96</v>
      </c>
    </row>
    <row r="8" spans="1:10" ht="21" customHeight="1">
      <c r="A8" s="5" t="s">
        <v>2</v>
      </c>
      <c r="B8" s="11">
        <v>405870.88</v>
      </c>
    </row>
    <row r="9" spans="1:10" ht="19.899999999999999" customHeight="1">
      <c r="A9" s="5" t="s">
        <v>41</v>
      </c>
      <c r="B9" s="6">
        <f>B8-B7</f>
        <v>6795.9199999999837</v>
      </c>
    </row>
    <row r="10" spans="1:10" ht="23.45" customHeight="1">
      <c r="A10" s="5" t="s">
        <v>3</v>
      </c>
      <c r="B10" s="11">
        <f>B11+B22+B36+B39</f>
        <v>313663.92</v>
      </c>
    </row>
    <row r="11" spans="1:10" ht="23.45" customHeight="1">
      <c r="A11" s="5" t="s">
        <v>4</v>
      </c>
      <c r="B11" s="12">
        <f>B12+B13+B17+B15+B16+B18+B20+B14+B21+B19</f>
        <v>166583.30999999997</v>
      </c>
    </row>
    <row r="12" spans="1:10" ht="21" customHeight="1">
      <c r="A12" s="5" t="s">
        <v>5</v>
      </c>
      <c r="B12" s="3">
        <f>5516.15*3*4</f>
        <v>66193.799999999988</v>
      </c>
      <c r="J12" s="10"/>
    </row>
    <row r="13" spans="1:10" ht="21.6" customHeight="1">
      <c r="A13" s="5" t="s">
        <v>6</v>
      </c>
      <c r="B13" s="3">
        <f>2758.83*3*4</f>
        <v>33105.96</v>
      </c>
    </row>
    <row r="14" spans="1:10" ht="21.6" customHeight="1">
      <c r="A14" s="5" t="s">
        <v>34</v>
      </c>
      <c r="B14" s="3">
        <f>7859.23*2</f>
        <v>15718.46</v>
      </c>
    </row>
    <row r="15" spans="1:10" ht="21" customHeight="1">
      <c r="A15" s="5" t="s">
        <v>21</v>
      </c>
      <c r="B15" s="3">
        <v>1695</v>
      </c>
    </row>
    <row r="16" spans="1:10" ht="21" customHeight="1">
      <c r="A16" s="5" t="s">
        <v>27</v>
      </c>
      <c r="B16" s="3">
        <v>1891.87</v>
      </c>
    </row>
    <row r="17" spans="1:2" ht="21.6" customHeight="1">
      <c r="A17" s="5" t="s">
        <v>28</v>
      </c>
      <c r="B17" s="2">
        <f>4099.87+2241.69+3632.4</f>
        <v>9973.9599999999991</v>
      </c>
    </row>
    <row r="18" spans="1:2" ht="21.6" customHeight="1">
      <c r="A18" s="5" t="s">
        <v>35</v>
      </c>
      <c r="B18" s="2">
        <f>6510.81+4433.01+4258.94</f>
        <v>15202.759999999998</v>
      </c>
    </row>
    <row r="19" spans="1:2" ht="21.6" customHeight="1">
      <c r="A19" s="5" t="s">
        <v>36</v>
      </c>
      <c r="B19" s="2">
        <v>8228.06</v>
      </c>
    </row>
    <row r="20" spans="1:2" ht="21.6" customHeight="1">
      <c r="A20" s="5" t="s">
        <v>42</v>
      </c>
      <c r="B20" s="2">
        <v>8908.4</v>
      </c>
    </row>
    <row r="21" spans="1:2" ht="21.6" customHeight="1">
      <c r="A21" s="5" t="s">
        <v>37</v>
      </c>
      <c r="B21" s="2">
        <v>5665.04</v>
      </c>
    </row>
    <row r="22" spans="1:2" ht="18.75">
      <c r="A22" s="8" t="s">
        <v>8</v>
      </c>
      <c r="B22" s="12">
        <f>B25+B29+B23</f>
        <v>33440.850000000006</v>
      </c>
    </row>
    <row r="23" spans="1:2" ht="18.75">
      <c r="A23" s="8" t="s">
        <v>29</v>
      </c>
      <c r="B23" s="12">
        <f>B24</f>
        <v>5440.26</v>
      </c>
    </row>
    <row r="24" spans="1:2" ht="18.75">
      <c r="A24" s="8" t="s">
        <v>30</v>
      </c>
      <c r="B24" s="2">
        <f>3531.5+636.25+1272.51</f>
        <v>5440.26</v>
      </c>
    </row>
    <row r="25" spans="1:2" ht="18.75">
      <c r="A25" s="8" t="s">
        <v>31</v>
      </c>
      <c r="B25" s="12">
        <f>B26+B27+B28</f>
        <v>16503.440000000002</v>
      </c>
    </row>
    <row r="26" spans="1:2" ht="18.75">
      <c r="A26" s="8" t="s">
        <v>39</v>
      </c>
      <c r="B26" s="2">
        <f>951.6+636.25+333.28+318.13+318.13+2193.35+528.21</f>
        <v>5278.95</v>
      </c>
    </row>
    <row r="27" spans="1:2" ht="18.75">
      <c r="A27" s="8" t="s">
        <v>38</v>
      </c>
      <c r="B27" s="2">
        <v>4640.8</v>
      </c>
    </row>
    <row r="28" spans="1:2" ht="18.75">
      <c r="A28" s="8" t="s">
        <v>25</v>
      </c>
      <c r="B28" s="2">
        <f>636.25+636.25+2545.02+2766.17</f>
        <v>6583.6900000000005</v>
      </c>
    </row>
    <row r="29" spans="1:2" ht="18.75">
      <c r="A29" s="8" t="s">
        <v>10</v>
      </c>
      <c r="B29" s="12">
        <f>B30+B31+B32+B33+B34+B35</f>
        <v>11497.150000000001</v>
      </c>
    </row>
    <row r="30" spans="1:2" ht="18.75">
      <c r="A30" s="8" t="s">
        <v>11</v>
      </c>
      <c r="B30" s="2">
        <v>2149.1</v>
      </c>
    </row>
    <row r="31" spans="1:2" ht="18.75">
      <c r="A31" s="8" t="s">
        <v>12</v>
      </c>
      <c r="B31" s="2">
        <v>1100</v>
      </c>
    </row>
    <row r="32" spans="1:2" ht="18.75">
      <c r="A32" s="8" t="s">
        <v>13</v>
      </c>
      <c r="B32" s="2">
        <v>1928</v>
      </c>
    </row>
    <row r="33" spans="1:2" ht="18.75">
      <c r="A33" s="8" t="s">
        <v>14</v>
      </c>
      <c r="B33" s="2">
        <f>975.84+387.13+387.13</f>
        <v>1750.1</v>
      </c>
    </row>
    <row r="34" spans="1:2" ht="18.75">
      <c r="A34" s="8" t="s">
        <v>32</v>
      </c>
      <c r="B34" s="2">
        <v>3785.17</v>
      </c>
    </row>
    <row r="35" spans="1:2" ht="18.75">
      <c r="A35" s="8" t="s">
        <v>33</v>
      </c>
      <c r="B35" s="2">
        <v>784.78</v>
      </c>
    </row>
    <row r="36" spans="1:2" ht="18.75">
      <c r="A36" s="8" t="s">
        <v>15</v>
      </c>
      <c r="B36" s="12">
        <f>B37+B38</f>
        <v>21353.640000000003</v>
      </c>
    </row>
    <row r="37" spans="1:2" ht="18.75">
      <c r="A37" s="8" t="s">
        <v>18</v>
      </c>
      <c r="B37" s="2">
        <f>586.64*4</f>
        <v>2346.56</v>
      </c>
    </row>
    <row r="38" spans="1:2" ht="18.75">
      <c r="A38" s="8" t="s">
        <v>17</v>
      </c>
      <c r="B38" s="2">
        <f>4751.77*4</f>
        <v>19007.080000000002</v>
      </c>
    </row>
    <row r="39" spans="1:2" ht="18.75">
      <c r="A39" s="8" t="s">
        <v>16</v>
      </c>
      <c r="B39" s="12">
        <f>23071.53*4</f>
        <v>92286.12</v>
      </c>
    </row>
    <row r="40" spans="1:2" ht="37.5">
      <c r="A40" s="13" t="s">
        <v>19</v>
      </c>
      <c r="B40" s="12">
        <v>46238.44</v>
      </c>
    </row>
    <row r="41" spans="1:2" ht="37.5">
      <c r="A41" s="13" t="s">
        <v>20</v>
      </c>
      <c r="B41" s="12">
        <f>B7-B10+B9+B40</f>
        <v>138445.40000000002</v>
      </c>
    </row>
    <row r="42" spans="1:2" ht="18.75">
      <c r="A42" s="20"/>
      <c r="B42" s="19"/>
    </row>
    <row r="43" spans="1:2" s="16" customFormat="1" ht="18.75">
      <c r="A43" s="18" t="s">
        <v>24</v>
      </c>
      <c r="B43" s="19" t="s">
        <v>23</v>
      </c>
    </row>
    <row r="44" spans="1:2" s="16" customFormat="1" ht="18.75">
      <c r="A44" s="14"/>
      <c r="B44" s="15"/>
    </row>
    <row r="45" spans="1:2" s="16" customFormat="1" ht="18.75">
      <c r="A45" s="18"/>
      <c r="B45" s="19"/>
    </row>
    <row r="46" spans="1:2" s="16" customFormat="1" ht="18.75">
      <c r="A46" s="14"/>
      <c r="B46" s="15"/>
    </row>
    <row r="47" spans="1:2" s="16" customFormat="1" ht="18.75">
      <c r="A47" s="14"/>
      <c r="B47" s="15"/>
    </row>
    <row r="48" spans="1:2" s="16" customFormat="1" ht="18.75">
      <c r="A48" s="14"/>
      <c r="B48" s="15"/>
    </row>
    <row r="49" spans="2:2" s="16" customFormat="1">
      <c r="B49" s="17"/>
    </row>
    <row r="50" spans="2:2" s="16" customFormat="1">
      <c r="B50" s="17"/>
    </row>
    <row r="51" spans="2:2" s="16" customFormat="1"/>
    <row r="52" spans="2:2" s="16" customFormat="1"/>
    <row r="53" spans="2:2" s="16" customFormat="1"/>
  </sheetData>
  <phoneticPr fontId="4" type="noConversion"/>
  <pageMargins left="0.7" right="0.7" top="0.75" bottom="0.75" header="0.3" footer="0.3"/>
  <pageSetup paperSize="9" scale="85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2021-03-31T10:33:29Z</cp:lastPrinted>
  <dcterms:created xsi:type="dcterms:W3CDTF">2006-09-16T00:00:00Z</dcterms:created>
  <dcterms:modified xsi:type="dcterms:W3CDTF">2021-03-31T10:43:48Z</dcterms:modified>
</cp:coreProperties>
</file>