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4" i="1" l="1"/>
  <c r="B32" i="1"/>
  <c r="B25" i="1"/>
  <c r="B19" i="1"/>
  <c r="B11" i="1"/>
  <c r="B21" i="1"/>
  <c r="B24" i="1"/>
  <c r="B14" i="1"/>
  <c r="B13" i="1"/>
  <c r="B12" i="1"/>
  <c r="B28" i="1" l="1"/>
  <c r="B27" i="1"/>
  <c r="B26" i="1" l="1"/>
  <c r="B15" i="1"/>
  <c r="B18" i="1" l="1"/>
  <c r="B31" i="1"/>
  <c r="B9" i="1" l="1"/>
  <c r="B10" i="1" l="1"/>
  <c r="B36" i="1" s="1"/>
</calcChain>
</file>

<file path=xl/sharedStrings.xml><?xml version="1.0" encoding="utf-8"?>
<sst xmlns="http://schemas.openxmlformats.org/spreadsheetml/2006/main" count="38" uniqueCount="38">
  <si>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</si>
  <si>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</si>
  <si>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</si>
  <si>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</si>
  <si>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</si>
  <si>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</si>
  <si>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</si>
  <si>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</si>
  <si>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</si>
  <si>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</si>
  <si>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</si>
  <si>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</si>
  <si>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</si>
  <si>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</si>
  <si>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</si>
  <si>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</si>
  <si>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</si>
  <si>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№8 по ул.Суворова</t>
  </si>
  <si>
    <t>Уборка кровли от снега, наледи и сосулек</t>
  </si>
  <si>
    <t>4.2. Техническое обслуживание общего имущества</t>
  </si>
  <si>
    <t>4.2.1. Отопление</t>
  </si>
  <si>
    <t>4.2.2. Водоснабжение и водоотведение</t>
  </si>
  <si>
    <t>4.2.3. Электроснабжение</t>
  </si>
  <si>
    <t>Уборка лестничных клеток</t>
  </si>
  <si>
    <t>Текущий ремонт кровли</t>
  </si>
  <si>
    <t>Замена ламп в подъездах</t>
  </si>
  <si>
    <t>Устранение утечки ХВС</t>
  </si>
  <si>
    <t>Якупова Р.А.</t>
  </si>
  <si>
    <t>Монтаж запитки отоплени</t>
  </si>
  <si>
    <t>Промывка, опрессовка и шайбирование системы отопления</t>
  </si>
  <si>
    <t>Замена задвижки</t>
  </si>
  <si>
    <t>Пуск тепла и обработка системы отопления</t>
  </si>
  <si>
    <t>Замена и опломбировка общедомового прибора учета ХВС</t>
  </si>
  <si>
    <t>Замена светильника</t>
  </si>
  <si>
    <t xml:space="preserve">                                                                     за 2023 год.</t>
  </si>
  <si>
    <t>3. Задолженность за 2023 год.</t>
  </si>
  <si>
    <t>Завоз песка для дворника</t>
  </si>
  <si>
    <t>Разбор элеватора совместно с ПАО "Т Плюс", замер параметров отопления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</si>
</sst>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B36" sqref="B36"/>
    </sheetView>
  </sheetViews>
  <sheetFormatPr defaultRowHeight="14.4" x14ac:dyDescent="0.3"/>
  <cols>
    <col min="1" max="1" width="65.664062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15</v>
      </c>
    </row>
    <row r="2" spans="1:10" ht="17.399999999999999" x14ac:dyDescent="0.3">
      <c r="A2" s="9" t="s">
        <v>17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34</v>
      </c>
      <c r="B4" s="9"/>
    </row>
    <row r="5" spans="1:10" ht="17.399999999999999" x14ac:dyDescent="0.3">
      <c r="A5" s="9"/>
      <c r="B5" s="9"/>
    </row>
    <row r="6" spans="1:10" ht="22.8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182125.8</v>
      </c>
    </row>
    <row r="8" spans="1:10" ht="21" customHeight="1" x14ac:dyDescent="0.3">
      <c r="A8" s="5" t="s">
        <v>2</v>
      </c>
      <c r="B8" s="11">
        <v>181848.17</v>
      </c>
    </row>
    <row r="9" spans="1:10" ht="19.8" customHeight="1" x14ac:dyDescent="0.3">
      <c r="A9" s="5" t="s">
        <v>35</v>
      </c>
      <c r="B9" s="6">
        <f>B8-B7</f>
        <v>-277.62999999997555</v>
      </c>
    </row>
    <row r="10" spans="1:10" ht="23.4" customHeight="1" x14ac:dyDescent="0.3">
      <c r="A10" s="5" t="s">
        <v>3</v>
      </c>
      <c r="B10" s="11">
        <f>B11+B18+B31+B34</f>
        <v>190682.01500000001</v>
      </c>
    </row>
    <row r="11" spans="1:10" ht="23.4" customHeight="1" x14ac:dyDescent="0.3">
      <c r="A11" s="5" t="s">
        <v>4</v>
      </c>
      <c r="B11" s="12">
        <f>B12+B13+B14+B15+B17+B16</f>
        <v>114001</v>
      </c>
    </row>
    <row r="12" spans="1:10" ht="21" customHeight="1" x14ac:dyDescent="0.3">
      <c r="A12" s="5" t="s">
        <v>5</v>
      </c>
      <c r="B12" s="3">
        <f>1890*2*12</f>
        <v>45360</v>
      </c>
      <c r="J12" s="10"/>
    </row>
    <row r="13" spans="1:10" ht="21.6" customHeight="1" x14ac:dyDescent="0.3">
      <c r="A13" s="5" t="s">
        <v>23</v>
      </c>
      <c r="B13" s="3">
        <f>736*2*12+246*2*3</f>
        <v>19140</v>
      </c>
    </row>
    <row r="14" spans="1:10" ht="21" customHeight="1" x14ac:dyDescent="0.3">
      <c r="A14" s="5" t="s">
        <v>14</v>
      </c>
      <c r="B14" s="3">
        <f>3000+3000+9000</f>
        <v>15000</v>
      </c>
    </row>
    <row r="15" spans="1:10" ht="21" customHeight="1" x14ac:dyDescent="0.3">
      <c r="A15" s="5" t="s">
        <v>18</v>
      </c>
      <c r="B15" s="3">
        <f>4360+10210+847+1270+1270</f>
        <v>17957</v>
      </c>
    </row>
    <row r="16" spans="1:10" ht="21" customHeight="1" x14ac:dyDescent="0.3">
      <c r="A16" s="5" t="s">
        <v>36</v>
      </c>
      <c r="B16" s="3">
        <v>1500</v>
      </c>
    </row>
    <row r="17" spans="1:2" ht="21" customHeight="1" x14ac:dyDescent="0.3">
      <c r="A17" s="5" t="s">
        <v>24</v>
      </c>
      <c r="B17" s="3">
        <v>15044</v>
      </c>
    </row>
    <row r="18" spans="1:2" ht="21" customHeight="1" x14ac:dyDescent="0.3">
      <c r="A18" s="5" t="s">
        <v>19</v>
      </c>
      <c r="B18" s="21">
        <f>B19+B25+B28</f>
        <v>37579.56</v>
      </c>
    </row>
    <row r="19" spans="1:2" ht="18" x14ac:dyDescent="0.35">
      <c r="A19" s="8" t="s">
        <v>20</v>
      </c>
      <c r="B19" s="12">
        <f>B20+B22+B23+B24+B21</f>
        <v>28057.5</v>
      </c>
    </row>
    <row r="20" spans="1:2" ht="18" x14ac:dyDescent="0.35">
      <c r="A20" s="8" t="s">
        <v>28</v>
      </c>
      <c r="B20" s="2">
        <v>5785</v>
      </c>
    </row>
    <row r="21" spans="1:2" ht="36" x14ac:dyDescent="0.35">
      <c r="A21" s="22" t="s">
        <v>37</v>
      </c>
      <c r="B21" s="2">
        <f>526.45+2206.08</f>
        <v>2732.5299999999997</v>
      </c>
    </row>
    <row r="22" spans="1:2" ht="18" x14ac:dyDescent="0.35">
      <c r="A22" s="8" t="s">
        <v>29</v>
      </c>
      <c r="B22" s="2">
        <v>7369.97</v>
      </c>
    </row>
    <row r="23" spans="1:2" ht="18" x14ac:dyDescent="0.35">
      <c r="A23" s="8" t="s">
        <v>30</v>
      </c>
      <c r="B23" s="2">
        <v>8870</v>
      </c>
    </row>
    <row r="24" spans="1:2" ht="18" x14ac:dyDescent="0.35">
      <c r="A24" s="8" t="s">
        <v>31</v>
      </c>
      <c r="B24" s="2">
        <f>1100+1100+1100</f>
        <v>3300</v>
      </c>
    </row>
    <row r="25" spans="1:2" ht="18" x14ac:dyDescent="0.35">
      <c r="A25" s="8" t="s">
        <v>21</v>
      </c>
      <c r="B25" s="12">
        <f>B26+B27</f>
        <v>7318.28</v>
      </c>
    </row>
    <row r="26" spans="1:2" ht="18" x14ac:dyDescent="0.35">
      <c r="A26" s="8" t="s">
        <v>26</v>
      </c>
      <c r="B26" s="2">
        <f>463.28+500</f>
        <v>963.28</v>
      </c>
    </row>
    <row r="27" spans="1:2" ht="18" x14ac:dyDescent="0.35">
      <c r="A27" s="8" t="s">
        <v>32</v>
      </c>
      <c r="B27" s="2">
        <f>5800+555</f>
        <v>6355</v>
      </c>
    </row>
    <row r="28" spans="1:2" ht="18" x14ac:dyDescent="0.35">
      <c r="A28" s="8" t="s">
        <v>22</v>
      </c>
      <c r="B28" s="12">
        <f>B29+B30</f>
        <v>2203.7799999999997</v>
      </c>
    </row>
    <row r="29" spans="1:2" ht="18" x14ac:dyDescent="0.35">
      <c r="A29" s="8" t="s">
        <v>25</v>
      </c>
      <c r="B29" s="2">
        <v>635.78</v>
      </c>
    </row>
    <row r="30" spans="1:2" ht="18" x14ac:dyDescent="0.35">
      <c r="A30" s="8" t="s">
        <v>33</v>
      </c>
      <c r="B30" s="2">
        <v>1568</v>
      </c>
    </row>
    <row r="31" spans="1:2" ht="18" x14ac:dyDescent="0.35">
      <c r="A31" s="8" t="s">
        <v>8</v>
      </c>
      <c r="B31" s="12">
        <f>B32+B33</f>
        <v>3770.04</v>
      </c>
    </row>
    <row r="32" spans="1:2" ht="18" x14ac:dyDescent="0.35">
      <c r="A32" s="8" t="s">
        <v>11</v>
      </c>
      <c r="B32" s="2">
        <f>1256.68*3</f>
        <v>3770.04</v>
      </c>
    </row>
    <row r="33" spans="1:2" ht="18" x14ac:dyDescent="0.35">
      <c r="A33" s="8" t="s">
        <v>10</v>
      </c>
      <c r="B33" s="2">
        <v>0</v>
      </c>
    </row>
    <row r="34" spans="1:2" ht="18" x14ac:dyDescent="0.35">
      <c r="A34" s="8" t="s">
        <v>9</v>
      </c>
      <c r="B34" s="12">
        <f>10094.69*3.5</f>
        <v>35331.415000000001</v>
      </c>
    </row>
    <row r="35" spans="1:2" ht="36" x14ac:dyDescent="0.35">
      <c r="A35" s="13" t="s">
        <v>12</v>
      </c>
      <c r="B35" s="2">
        <v>-168428.94</v>
      </c>
    </row>
    <row r="36" spans="1:2" ht="36" x14ac:dyDescent="0.35">
      <c r="A36" s="13" t="s">
        <v>13</v>
      </c>
      <c r="B36" s="12">
        <f>B8-B10+B35</f>
        <v>-177262.785</v>
      </c>
    </row>
    <row r="37" spans="1:2" ht="18" x14ac:dyDescent="0.35">
      <c r="A37" s="20"/>
      <c r="B37" s="19"/>
    </row>
    <row r="38" spans="1:2" s="16" customFormat="1" ht="18" x14ac:dyDescent="0.35">
      <c r="A38" s="14"/>
      <c r="B38" s="15"/>
    </row>
    <row r="39" spans="1:2" s="16" customFormat="1" ht="17.399999999999999" x14ac:dyDescent="0.3">
      <c r="A39" s="18" t="s">
        <v>16</v>
      </c>
      <c r="B39" s="19" t="s">
        <v>27</v>
      </c>
    </row>
    <row r="40" spans="1:2" s="16" customFormat="1" ht="18" x14ac:dyDescent="0.35">
      <c r="A40" s="14"/>
      <c r="B40" s="15"/>
    </row>
    <row r="41" spans="1:2" s="16" customFormat="1" ht="18" x14ac:dyDescent="0.35">
      <c r="A41" s="14"/>
      <c r="B41" s="15"/>
    </row>
    <row r="42" spans="1:2" s="16" customFormat="1" ht="18" x14ac:dyDescent="0.35">
      <c r="A42" s="14"/>
      <c r="B42" s="15"/>
    </row>
    <row r="43" spans="1:2" s="16" customFormat="1" x14ac:dyDescent="0.3">
      <c r="B43" s="17"/>
    </row>
    <row r="44" spans="1:2" s="16" customFormat="1" x14ac:dyDescent="0.3">
      <c r="B44" s="17"/>
    </row>
    <row r="45" spans="1:2" s="16" customFormat="1" x14ac:dyDescent="0.3"/>
    <row r="46" spans="1:2" s="16" customFormat="1" x14ac:dyDescent="0.3"/>
    <row r="47" spans="1:2" s="16" customFormat="1" x14ac:dyDescent="0.3"/>
  </sheetData>
  <pageMargins left="0.7" right="0.7" top="0.75" bottom="0.75" header="0.3" footer="0.3"/>
  <pageSetup paperSize="9" scale="8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2024-02-29T07:00:20Z</dcterms:modified>
</cp:coreProperties>
</file>