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31" i="1" l="1"/>
  <c r="B28" i="1"/>
  <c r="B26" i="1"/>
  <c r="B24" i="1"/>
  <c r="B19" i="1"/>
  <c r="B11" i="1"/>
  <c r="B30" i="1"/>
  <c r="B29" i="1"/>
  <c r="B22" i="1"/>
  <c r="B23" i="1"/>
  <c r="B14" i="1"/>
  <c r="B13" i="1"/>
  <c r="B12" i="1"/>
  <c r="B15" i="1" l="1"/>
  <c r="B18" i="1" l="1"/>
  <c r="B9" i="1" l="1"/>
  <c r="B10" i="1" l="1"/>
  <c r="B33" i="1" s="1"/>
</calcChain>
</file>

<file path=xl/sharedStrings.xml><?xml version="1.0" encoding="utf-8"?>
<sst xmlns="http://schemas.openxmlformats.org/spreadsheetml/2006/main" count="35" uniqueCount="35">
  <si>
    <t>Наименование платежа и услуг</t>
  </si>
  <si>
    <t>1.Начисленные платежи</t>
  </si>
  <si>
    <t>2.Общая сумма оплат</t>
  </si>
  <si>
    <t>4.Общая стоимость оказанных услуг, всего:</t>
  </si>
  <si>
    <t>4.1. Благоустройство и санитарное содержание:</t>
  </si>
  <si>
    <t>Уборка придомовой территории</t>
  </si>
  <si>
    <t>Сумма, руб.</t>
  </si>
  <si>
    <t>4.2. Техническое обслуживание общего имущества</t>
  </si>
  <si>
    <t xml:space="preserve">                        управляющей компанией ООО "ЖК Сервис 1"</t>
  </si>
  <si>
    <t>4.2.1. Отопление</t>
  </si>
  <si>
    <t>4.2.2. Водоснабжение и водотоведение</t>
  </si>
  <si>
    <t>4.2.3. Электроснабжение</t>
  </si>
  <si>
    <t>4.3. Аварийно-диспетчерское обслуживание</t>
  </si>
  <si>
    <t>4.4. Услуги управления</t>
  </si>
  <si>
    <t>Выезды аварийной бригады</t>
  </si>
  <si>
    <t>Диспетчерское обслуживание</t>
  </si>
  <si>
    <t>5.Остаок денежных средств на начало периода ("-" задолженность, "+"неизрасходованные средства)</t>
  </si>
  <si>
    <t>6.Остаок денежных средств на конец периода ("-" задолженность, "+"неизрасходованные средства)</t>
  </si>
  <si>
    <t>Механическая уборка придомовой территории</t>
  </si>
  <si>
    <r>
      <t xml:space="preserve">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Отчет </t>
    </r>
  </si>
  <si>
    <t xml:space="preserve">           Директор                                           </t>
  </si>
  <si>
    <t xml:space="preserve"> о выполнении договора управления многоквартирным домом №2 по ул.Суворова</t>
  </si>
  <si>
    <t>Уборка кровли от снега, наледи и сосулек</t>
  </si>
  <si>
    <t>Уборка лестничных клеток</t>
  </si>
  <si>
    <t>Замена общедомового прибора учета ХВС</t>
  </si>
  <si>
    <t xml:space="preserve">     Якупова Р.А.</t>
  </si>
  <si>
    <t>Промывка, опрессовка, ревизия, шайбирование системы отопления</t>
  </si>
  <si>
    <t>Монтаж выбивалки и сушилки для белья во дворе дома</t>
  </si>
  <si>
    <t>Пуск тепла</t>
  </si>
  <si>
    <t>Обработка системы отопления</t>
  </si>
  <si>
    <t>Ремонт освещения</t>
  </si>
  <si>
    <t xml:space="preserve">                                                                     за 2023 год.</t>
  </si>
  <si>
    <t>3. Задолженность за 2023 г.</t>
  </si>
  <si>
    <t>Завоз песка для дворников</t>
  </si>
  <si>
    <t xml:space="preserve">Обследование элеваторов, замер параметров отопления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</si>
</sst>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2" fillId="0" borderId="1" xfId="0" applyNumberFormat="1" applyFont="1" applyBorder="1"/>
    <xf numFmtId="2" fontId="2" fillId="0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3" fillId="0" borderId="0" xfId="0" applyFont="1"/>
    <xf numFmtId="0" fontId="2" fillId="0" borderId="1" xfId="0" applyFont="1" applyBorder="1"/>
    <xf numFmtId="0" fontId="1" fillId="0" borderId="0" xfId="0" applyFont="1"/>
    <xf numFmtId="2" fontId="0" fillId="0" borderId="0" xfId="0" applyNumberFormat="1"/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Border="1"/>
    <xf numFmtId="2" fontId="2" fillId="0" borderId="0" xfId="0" applyNumberFormat="1" applyFont="1" applyBorder="1"/>
    <xf numFmtId="0" fontId="0" fillId="0" borderId="0" xfId="0" applyBorder="1"/>
    <xf numFmtId="2" fontId="0" fillId="0" borderId="0" xfId="0" applyNumberFormat="1" applyBorder="1"/>
    <xf numFmtId="0" fontId="1" fillId="0" borderId="0" xfId="0" applyFont="1" applyBorder="1"/>
    <xf numFmtId="2" fontId="1" fillId="0" borderId="0" xfId="0" applyNumberFormat="1" applyFont="1" applyBorder="1"/>
    <xf numFmtId="0" fontId="2" fillId="0" borderId="0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workbookViewId="0">
      <selection activeCell="B33" sqref="B33"/>
    </sheetView>
  </sheetViews>
  <sheetFormatPr defaultRowHeight="14.4" x14ac:dyDescent="0.3"/>
  <cols>
    <col min="1" max="1" width="68.5546875" customWidth="1"/>
    <col min="2" max="2" width="26.44140625" customWidth="1"/>
    <col min="6" max="6" width="9.44140625" bestFit="1" customWidth="1"/>
    <col min="10" max="10" width="9.44140625" bestFit="1" customWidth="1"/>
  </cols>
  <sheetData>
    <row r="1" spans="1:10" ht="17.399999999999999" x14ac:dyDescent="0.3">
      <c r="A1" s="7" t="s">
        <v>19</v>
      </c>
    </row>
    <row r="2" spans="1:10" ht="17.399999999999999" x14ac:dyDescent="0.3">
      <c r="A2" s="9" t="s">
        <v>21</v>
      </c>
      <c r="B2" s="9"/>
    </row>
    <row r="3" spans="1:10" ht="17.399999999999999" x14ac:dyDescent="0.3">
      <c r="A3" s="9" t="s">
        <v>8</v>
      </c>
      <c r="B3" s="9"/>
    </row>
    <row r="4" spans="1:10" ht="17.399999999999999" x14ac:dyDescent="0.3">
      <c r="A4" s="9" t="s">
        <v>31</v>
      </c>
      <c r="B4" s="9"/>
    </row>
    <row r="5" spans="1:10" ht="17.399999999999999" x14ac:dyDescent="0.3">
      <c r="A5" s="9"/>
      <c r="B5" s="9"/>
    </row>
    <row r="6" spans="1:10" ht="22.95" customHeight="1" x14ac:dyDescent="0.3">
      <c r="A6" s="4" t="s">
        <v>0</v>
      </c>
      <c r="B6" s="1" t="s">
        <v>6</v>
      </c>
    </row>
    <row r="7" spans="1:10" ht="20.399999999999999" customHeight="1" x14ac:dyDescent="0.3">
      <c r="A7" s="5" t="s">
        <v>1</v>
      </c>
      <c r="B7" s="11">
        <v>184114.72</v>
      </c>
    </row>
    <row r="8" spans="1:10" ht="21" customHeight="1" x14ac:dyDescent="0.3">
      <c r="A8" s="5" t="s">
        <v>2</v>
      </c>
      <c r="B8" s="11">
        <v>180964.51</v>
      </c>
    </row>
    <row r="9" spans="1:10" ht="19.95" customHeight="1" x14ac:dyDescent="0.3">
      <c r="A9" s="5" t="s">
        <v>32</v>
      </c>
      <c r="B9" s="6">
        <f>B8-B7</f>
        <v>-3150.2099999999919</v>
      </c>
    </row>
    <row r="10" spans="1:10" ht="23.4" customHeight="1" x14ac:dyDescent="0.3">
      <c r="A10" s="5" t="s">
        <v>3</v>
      </c>
      <c r="B10" s="11">
        <f>B11+B18+B28+B31</f>
        <v>189164.28000000003</v>
      </c>
    </row>
    <row r="11" spans="1:10" ht="23.4" customHeight="1" x14ac:dyDescent="0.3">
      <c r="A11" s="5" t="s">
        <v>4</v>
      </c>
      <c r="B11" s="12">
        <f>B12+B13+B14+B15+B17+B16</f>
        <v>121506</v>
      </c>
    </row>
    <row r="12" spans="1:10" ht="21" customHeight="1" x14ac:dyDescent="0.3">
      <c r="A12" s="5" t="s">
        <v>5</v>
      </c>
      <c r="B12" s="3">
        <f>1890*12*2+605</f>
        <v>45965</v>
      </c>
      <c r="J12" s="10"/>
    </row>
    <row r="13" spans="1:10" ht="21.6" customHeight="1" x14ac:dyDescent="0.3">
      <c r="A13" s="5" t="s">
        <v>23</v>
      </c>
      <c r="B13" s="3">
        <f>736*2*12+411</f>
        <v>18075</v>
      </c>
    </row>
    <row r="14" spans="1:10" ht="21" customHeight="1" x14ac:dyDescent="0.3">
      <c r="A14" s="5" t="s">
        <v>18</v>
      </c>
      <c r="B14" s="3">
        <f>3000+3000+9000</f>
        <v>15000</v>
      </c>
    </row>
    <row r="15" spans="1:10" ht="21.6" customHeight="1" x14ac:dyDescent="0.35">
      <c r="A15" s="5" t="s">
        <v>22</v>
      </c>
      <c r="B15" s="2">
        <f>423+10210+423</f>
        <v>11056</v>
      </c>
    </row>
    <row r="16" spans="1:10" ht="21.6" customHeight="1" x14ac:dyDescent="0.35">
      <c r="A16" s="5" t="s">
        <v>33</v>
      </c>
      <c r="B16" s="2">
        <v>1500</v>
      </c>
    </row>
    <row r="17" spans="1:2" ht="21.6" customHeight="1" x14ac:dyDescent="0.35">
      <c r="A17" s="5" t="s">
        <v>27</v>
      </c>
      <c r="B17" s="2">
        <v>29910</v>
      </c>
    </row>
    <row r="18" spans="1:2" ht="18" x14ac:dyDescent="0.35">
      <c r="A18" s="8" t="s">
        <v>7</v>
      </c>
      <c r="B18" s="12">
        <f>B19+B24+B26</f>
        <v>15899</v>
      </c>
    </row>
    <row r="19" spans="1:2" ht="18" x14ac:dyDescent="0.35">
      <c r="A19" s="8" t="s">
        <v>9</v>
      </c>
      <c r="B19" s="12">
        <f>B20+B21+B23+B22</f>
        <v>11410</v>
      </c>
    </row>
    <row r="20" spans="1:2" ht="36" x14ac:dyDescent="0.35">
      <c r="A20" s="21" t="s">
        <v>26</v>
      </c>
      <c r="B20" s="2">
        <v>2560</v>
      </c>
    </row>
    <row r="21" spans="1:2" ht="18" x14ac:dyDescent="0.35">
      <c r="A21" s="21" t="s">
        <v>28</v>
      </c>
      <c r="B21" s="2">
        <v>1100</v>
      </c>
    </row>
    <row r="22" spans="1:2" ht="18" x14ac:dyDescent="0.35">
      <c r="A22" s="21" t="s">
        <v>34</v>
      </c>
      <c r="B22" s="2">
        <f>527+2210</f>
        <v>2737</v>
      </c>
    </row>
    <row r="23" spans="1:2" ht="18" x14ac:dyDescent="0.35">
      <c r="A23" s="21" t="s">
        <v>29</v>
      </c>
      <c r="B23" s="2">
        <f>1103+1700+2210</f>
        <v>5013</v>
      </c>
    </row>
    <row r="24" spans="1:2" ht="18" x14ac:dyDescent="0.35">
      <c r="A24" s="8" t="s">
        <v>10</v>
      </c>
      <c r="B24" s="12">
        <f>B25</f>
        <v>3764</v>
      </c>
    </row>
    <row r="25" spans="1:2" ht="18" x14ac:dyDescent="0.35">
      <c r="A25" s="8" t="s">
        <v>24</v>
      </c>
      <c r="B25" s="2">
        <v>3764</v>
      </c>
    </row>
    <row r="26" spans="1:2" ht="18" x14ac:dyDescent="0.35">
      <c r="A26" s="8" t="s">
        <v>11</v>
      </c>
      <c r="B26" s="12">
        <f>B27</f>
        <v>725</v>
      </c>
    </row>
    <row r="27" spans="1:2" ht="18" x14ac:dyDescent="0.35">
      <c r="A27" s="8" t="s">
        <v>30</v>
      </c>
      <c r="B27" s="2">
        <v>725</v>
      </c>
    </row>
    <row r="28" spans="1:2" ht="18" x14ac:dyDescent="0.35">
      <c r="A28" s="8" t="s">
        <v>12</v>
      </c>
      <c r="B28" s="12">
        <f>B29+B30</f>
        <v>11799.2</v>
      </c>
    </row>
    <row r="29" spans="1:2" ht="18" x14ac:dyDescent="0.35">
      <c r="A29" s="8" t="s">
        <v>15</v>
      </c>
      <c r="B29" s="2">
        <f>324.15*4</f>
        <v>1296.5999999999999</v>
      </c>
    </row>
    <row r="30" spans="1:2" ht="18" x14ac:dyDescent="0.35">
      <c r="A30" s="8" t="s">
        <v>14</v>
      </c>
      <c r="B30" s="2">
        <f>2625.65*4</f>
        <v>10502.6</v>
      </c>
    </row>
    <row r="31" spans="1:2" ht="18" x14ac:dyDescent="0.35">
      <c r="A31" s="8" t="s">
        <v>13</v>
      </c>
      <c r="B31" s="12">
        <f>9990.02*4</f>
        <v>39960.080000000002</v>
      </c>
    </row>
    <row r="32" spans="1:2" ht="36" x14ac:dyDescent="0.35">
      <c r="A32" s="13" t="s">
        <v>16</v>
      </c>
      <c r="B32" s="2">
        <v>-308727.92</v>
      </c>
    </row>
    <row r="33" spans="1:2" ht="36" x14ac:dyDescent="0.35">
      <c r="A33" s="13" t="s">
        <v>17</v>
      </c>
      <c r="B33" s="12">
        <f>B7-B10+B9+B32</f>
        <v>-316927.69</v>
      </c>
    </row>
    <row r="34" spans="1:2" ht="18" x14ac:dyDescent="0.35">
      <c r="A34" s="20"/>
      <c r="B34" s="19"/>
    </row>
    <row r="35" spans="1:2" s="16" customFormat="1" ht="18" x14ac:dyDescent="0.35">
      <c r="A35" s="14"/>
      <c r="B35" s="15"/>
    </row>
    <row r="36" spans="1:2" s="16" customFormat="1" ht="17.399999999999999" x14ac:dyDescent="0.3">
      <c r="A36" s="18" t="s">
        <v>20</v>
      </c>
      <c r="B36" s="19" t="s">
        <v>25</v>
      </c>
    </row>
    <row r="37" spans="1:2" s="16" customFormat="1" ht="18" x14ac:dyDescent="0.35">
      <c r="A37" s="14"/>
      <c r="B37" s="15"/>
    </row>
    <row r="38" spans="1:2" s="16" customFormat="1" ht="18" x14ac:dyDescent="0.35">
      <c r="A38" s="14"/>
      <c r="B38" s="15"/>
    </row>
    <row r="39" spans="1:2" s="16" customFormat="1" ht="18" x14ac:dyDescent="0.35">
      <c r="A39" s="14"/>
      <c r="B39" s="15"/>
    </row>
    <row r="40" spans="1:2" s="16" customFormat="1" x14ac:dyDescent="0.3">
      <c r="B40" s="17"/>
    </row>
    <row r="41" spans="1:2" s="16" customFormat="1" x14ac:dyDescent="0.3">
      <c r="B41" s="17"/>
    </row>
    <row r="42" spans="1:2" s="16" customFormat="1" x14ac:dyDescent="0.3"/>
    <row r="43" spans="1:2" s="16" customFormat="1" x14ac:dyDescent="0.3"/>
    <row r="44" spans="1:2" s="16" customFormat="1" x14ac:dyDescent="0.3"/>
  </sheetData>
  <phoneticPr fontId="4" type="noConversion"/>
  <pageMargins left="0.7" right="0.7" top="0.75" bottom="0.75" header="0.3" footer="0.3"/>
  <pageSetup paperSize="9" scale="90" fitToWidth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2020-07-06T13:42:36Z</cp:lastPrinted>
  <dcterms:created xsi:type="dcterms:W3CDTF">2006-09-16T00:00:00Z</dcterms:created>
  <dcterms:modified xsi:type="dcterms:W3CDTF">2024-02-29T06:29:30Z</dcterms:modified>
</cp:coreProperties>
</file>