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8" i="1" l="1"/>
  <c r="B37" i="1"/>
  <c r="B36" i="1"/>
  <c r="B18" i="1"/>
  <c r="B27" i="1"/>
  <c r="B24" i="1"/>
  <c r="B19" i="1"/>
  <c r="B20" i="1"/>
  <c r="B23" i="1"/>
  <c r="B14" i="1"/>
  <c r="B13" i="1"/>
  <c r="B12" i="1"/>
  <c r="B34" i="1" l="1"/>
  <c r="B33" i="1"/>
  <c r="B28" i="1"/>
  <c r="B11" i="1" l="1"/>
  <c r="B16" i="1"/>
  <c r="B32" i="1"/>
  <c r="B31" i="1" s="1"/>
  <c r="B35" i="1"/>
  <c r="B10" i="1" l="1"/>
  <c r="B9" i="1"/>
  <c r="B40" i="1" l="1"/>
</calcChain>
</file>

<file path=xl/sharedStrings.xml><?xml version="1.0" encoding="utf-8"?>
<sst xmlns="http://schemas.openxmlformats.org/spreadsheetml/2006/main" count="42" uniqueCount="42">
  <si>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</si>
  <si>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</si>
  <si>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</si>
  <si>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</si>
  <si>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</si>
  <si>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</si>
  <si>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Уборка лестничных клеток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</si>
  <si>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</si>
  <si>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</si>
  <si>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</si>
  <si>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</si>
  <si>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4.2.3. Электроснабжение</t>
  </si>
  <si>
    <t>Осмотр линий электрических сетей подвалов и чердаков</t>
  </si>
  <si>
    <t>Осмотр линий электрических сетей на лестничных клетках</t>
  </si>
  <si>
    <t>Выезды аварийной бригады</t>
  </si>
  <si>
    <t>Диспетчерское обслуживание</t>
  </si>
  <si>
    <t>5.Остаок денежных средств на начало периода ("-" задолженность, "+"неизрасходованные средства)</t>
  </si>
  <si>
    <t>6.Остаок денежных средств на конец периода ("-" задолженность, "+"неизрасходованные средства)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</si>
  <si>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</si>
  <si>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</si>
  <si>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</si>
  <si>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</si>
  <si>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>Обработка системы отопления</t>
  </si>
  <si>
    <t xml:space="preserve"> о выполнении договора управления многоквартирным домом №5 по ул.Гастелло</t>
  </si>
  <si>
    <t>Ремонт в квартире №9 после пролива</t>
  </si>
  <si>
    <t>Вывоз строительного мусора</t>
  </si>
  <si>
    <t>Ремонт ВРУ</t>
  </si>
  <si>
    <t>Дезинфекция подъездов</t>
  </si>
  <si>
    <t>Покос травы на придомовой территории</t>
  </si>
  <si>
    <t>Ревизия, промывка, опрессовка системы отопления</t>
  </si>
  <si>
    <t>Заполнение системы отопления</t>
  </si>
  <si>
    <t>Устранение шума в стояке отопления</t>
  </si>
  <si>
    <t>Установка информационных стендов в подъездах</t>
  </si>
  <si>
    <t>Установка отбойника двери тамбура в подъезде</t>
  </si>
  <si>
    <t xml:space="preserve">                                                                     за  2020 год.</t>
  </si>
  <si>
    <t>3. Переплата за 2020г.</t>
  </si>
  <si>
    <t>Регулировка и ремонт дворового освещения</t>
  </si>
  <si>
    <t>4.2.4. ВДГО</t>
  </si>
  <si>
    <t>Проверка дымоходов и вентканалов</t>
  </si>
  <si>
    <t>4.2.5.В подъездах и иных помещениях общего пользования</t>
  </si>
  <si>
    <t>4.3. Аварийно-диспетчерское обслуживание</t>
  </si>
  <si>
    <t>4.4. Услуги управления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</si>
</sst>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16" workbookViewId="0">
      <selection activeCell="B38" sqref="B38"/>
    </sheetView>
  </sheetViews>
  <sheetFormatPr defaultRowHeight="14.4" x14ac:dyDescent="0.3"/>
  <cols>
    <col min="1" max="1" width="67.8867187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19</v>
      </c>
    </row>
    <row r="2" spans="1:10" ht="17.399999999999999" x14ac:dyDescent="0.3">
      <c r="A2" s="9" t="s">
        <v>23</v>
      </c>
      <c r="B2" s="9"/>
    </row>
    <row r="3" spans="1:10" ht="17.399999999999999" x14ac:dyDescent="0.3">
      <c r="A3" s="9" t="s">
        <v>9</v>
      </c>
      <c r="B3" s="9"/>
    </row>
    <row r="4" spans="1:10" ht="17.399999999999999" x14ac:dyDescent="0.3">
      <c r="A4" s="9" t="s">
        <v>34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7</v>
      </c>
    </row>
    <row r="7" spans="1:10" ht="20.399999999999999" customHeight="1" x14ac:dyDescent="0.3">
      <c r="A7" s="5" t="s">
        <v>1</v>
      </c>
      <c r="B7" s="11">
        <v>497643.76</v>
      </c>
    </row>
    <row r="8" spans="1:10" ht="21" customHeight="1" x14ac:dyDescent="0.3">
      <c r="A8" s="5" t="s">
        <v>2</v>
      </c>
      <c r="B8" s="11">
        <v>506285.79</v>
      </c>
    </row>
    <row r="9" spans="1:10" ht="19.95" customHeight="1" x14ac:dyDescent="0.3">
      <c r="A9" s="5" t="s">
        <v>35</v>
      </c>
      <c r="B9" s="6">
        <f>B8-B7</f>
        <v>8642.0299999999697</v>
      </c>
    </row>
    <row r="10" spans="1:10" ht="23.4" customHeight="1" x14ac:dyDescent="0.3">
      <c r="A10" s="5" t="s">
        <v>3</v>
      </c>
      <c r="B10" s="11">
        <f>B11+B18+B35+B38</f>
        <v>395356.17</v>
      </c>
    </row>
    <row r="11" spans="1:10" ht="23.4" customHeight="1" x14ac:dyDescent="0.3">
      <c r="A11" s="5" t="s">
        <v>4</v>
      </c>
      <c r="B11" s="12">
        <f>B12+B13+B15+B16+B14+B17</f>
        <v>142597.95000000001</v>
      </c>
    </row>
    <row r="12" spans="1:10" ht="21" customHeight="1" x14ac:dyDescent="0.3">
      <c r="A12" s="5" t="s">
        <v>5</v>
      </c>
      <c r="B12" s="3">
        <f>6391.93*3*4</f>
        <v>76703.16</v>
      </c>
      <c r="J12" s="10"/>
    </row>
    <row r="13" spans="1:10" ht="21.6" customHeight="1" x14ac:dyDescent="0.3">
      <c r="A13" s="5" t="s">
        <v>6</v>
      </c>
      <c r="B13" s="3">
        <f>3195.97*3*4</f>
        <v>38351.64</v>
      </c>
    </row>
    <row r="14" spans="1:10" ht="21.6" customHeight="1" x14ac:dyDescent="0.3">
      <c r="A14" s="5" t="s">
        <v>27</v>
      </c>
      <c r="B14" s="3">
        <f>7963.45*2</f>
        <v>15926.9</v>
      </c>
    </row>
    <row r="15" spans="1:10" ht="21" customHeight="1" x14ac:dyDescent="0.3">
      <c r="A15" s="5" t="s">
        <v>18</v>
      </c>
      <c r="B15" s="3">
        <v>1695</v>
      </c>
    </row>
    <row r="16" spans="1:10" ht="21" customHeight="1" x14ac:dyDescent="0.3">
      <c r="A16" s="5" t="s">
        <v>25</v>
      </c>
      <c r="B16" s="3">
        <f>1816.2+908.1</f>
        <v>2724.3</v>
      </c>
    </row>
    <row r="17" spans="1:2" ht="21" customHeight="1" x14ac:dyDescent="0.3">
      <c r="A17" s="5" t="s">
        <v>28</v>
      </c>
      <c r="B17" s="3">
        <v>7196.95</v>
      </c>
    </row>
    <row r="18" spans="1:2" ht="18" x14ac:dyDescent="0.35">
      <c r="A18" s="8" t="s">
        <v>8</v>
      </c>
      <c r="B18" s="12">
        <f>B19+B24+B31+B29</f>
        <v>105934.58000000002</v>
      </c>
    </row>
    <row r="19" spans="1:2" ht="18" x14ac:dyDescent="0.35">
      <c r="A19" s="8" t="s">
        <v>10</v>
      </c>
      <c r="B19" s="12">
        <f>B20+B21+B22+B23</f>
        <v>15708.529999999999</v>
      </c>
    </row>
    <row r="20" spans="1:2" ht="18" x14ac:dyDescent="0.35">
      <c r="A20" s="8" t="s">
        <v>22</v>
      </c>
      <c r="B20" s="2">
        <f>1428+528.21+611.92</f>
        <v>2568.13</v>
      </c>
    </row>
    <row r="21" spans="1:2" ht="18" x14ac:dyDescent="0.35">
      <c r="A21" s="8" t="s">
        <v>29</v>
      </c>
      <c r="B21" s="2">
        <v>11515.76</v>
      </c>
    </row>
    <row r="22" spans="1:2" ht="18" x14ac:dyDescent="0.35">
      <c r="A22" s="8" t="s">
        <v>30</v>
      </c>
      <c r="B22" s="2">
        <v>636.25</v>
      </c>
    </row>
    <row r="23" spans="1:2" ht="18" x14ac:dyDescent="0.35">
      <c r="A23" s="8" t="s">
        <v>31</v>
      </c>
      <c r="B23" s="2">
        <f>636.25+352.14</f>
        <v>988.39</v>
      </c>
    </row>
    <row r="24" spans="1:2" ht="18" x14ac:dyDescent="0.35">
      <c r="A24" s="8" t="s">
        <v>11</v>
      </c>
      <c r="B24" s="12">
        <f>B25+B26+B28+B27</f>
        <v>10284.41</v>
      </c>
    </row>
    <row r="25" spans="1:2" ht="18" x14ac:dyDescent="0.35">
      <c r="A25" s="8" t="s">
        <v>12</v>
      </c>
      <c r="B25" s="2">
        <v>2149.1</v>
      </c>
    </row>
    <row r="26" spans="1:2" ht="18" x14ac:dyDescent="0.35">
      <c r="A26" s="8" t="s">
        <v>13</v>
      </c>
      <c r="B26" s="2">
        <v>1100</v>
      </c>
    </row>
    <row r="27" spans="1:2" ht="18" x14ac:dyDescent="0.35">
      <c r="A27" s="8" t="s">
        <v>36</v>
      </c>
      <c r="B27" s="2">
        <f>1223.83+2141.71+422.57</f>
        <v>3788.11</v>
      </c>
    </row>
    <row r="28" spans="1:2" ht="18" x14ac:dyDescent="0.35">
      <c r="A28" s="8" t="s">
        <v>26</v>
      </c>
      <c r="B28" s="2">
        <f>2647.3+599.9</f>
        <v>3247.2000000000003</v>
      </c>
    </row>
    <row r="29" spans="1:2" ht="18" x14ac:dyDescent="0.35">
      <c r="A29" s="8" t="s">
        <v>37</v>
      </c>
      <c r="B29" s="12">
        <v>2817.13</v>
      </c>
    </row>
    <row r="30" spans="1:2" ht="18" x14ac:dyDescent="0.35">
      <c r="A30" s="8" t="s">
        <v>38</v>
      </c>
      <c r="B30" s="2">
        <v>2817.13</v>
      </c>
    </row>
    <row r="31" spans="1:2" ht="18" x14ac:dyDescent="0.35">
      <c r="A31" s="8" t="s">
        <v>39</v>
      </c>
      <c r="B31" s="12">
        <f>B32+B33+B34</f>
        <v>77124.510000000009</v>
      </c>
    </row>
    <row r="32" spans="1:2" ht="18" x14ac:dyDescent="0.35">
      <c r="A32" s="8" t="s">
        <v>24</v>
      </c>
      <c r="B32" s="2">
        <f>14079.34+51858.57</f>
        <v>65937.91</v>
      </c>
    </row>
    <row r="33" spans="1:2" ht="18" x14ac:dyDescent="0.35">
      <c r="A33" s="8" t="s">
        <v>32</v>
      </c>
      <c r="B33" s="2">
        <f>6669.44+3555.47</f>
        <v>10224.91</v>
      </c>
    </row>
    <row r="34" spans="1:2" ht="18" x14ac:dyDescent="0.35">
      <c r="A34" s="8" t="s">
        <v>33</v>
      </c>
      <c r="B34" s="2">
        <f>379.28+582.41</f>
        <v>961.68999999999994</v>
      </c>
    </row>
    <row r="35" spans="1:2" ht="18" x14ac:dyDescent="0.35">
      <c r="A35" s="8" t="s">
        <v>40</v>
      </c>
      <c r="B35" s="12">
        <f>B36+B37</f>
        <v>32635.599999999999</v>
      </c>
    </row>
    <row r="36" spans="1:2" ht="18" x14ac:dyDescent="0.35">
      <c r="A36" s="8" t="s">
        <v>15</v>
      </c>
      <c r="B36" s="2">
        <f>1358.9*4</f>
        <v>5435.6</v>
      </c>
    </row>
    <row r="37" spans="1:2" ht="18" x14ac:dyDescent="0.35">
      <c r="A37" s="8" t="s">
        <v>14</v>
      </c>
      <c r="B37" s="2">
        <f>6800*4</f>
        <v>27200</v>
      </c>
    </row>
    <row r="38" spans="1:2" ht="18" x14ac:dyDescent="0.35">
      <c r="A38" s="8" t="s">
        <v>41</v>
      </c>
      <c r="B38" s="12">
        <f>28547.01*4</f>
        <v>114188.04</v>
      </c>
    </row>
    <row r="39" spans="1:2" ht="36" x14ac:dyDescent="0.35">
      <c r="A39" s="13" t="s">
        <v>16</v>
      </c>
      <c r="B39" s="2">
        <v>92890.85</v>
      </c>
    </row>
    <row r="40" spans="1:2" ht="36" x14ac:dyDescent="0.35">
      <c r="A40" s="13" t="s">
        <v>17</v>
      </c>
      <c r="B40" s="12">
        <f>B7-B10+B9+B39</f>
        <v>203820.47</v>
      </c>
    </row>
    <row r="41" spans="1:2" ht="18" x14ac:dyDescent="0.35">
      <c r="A41" s="20"/>
      <c r="B41" s="19"/>
    </row>
    <row r="42" spans="1:2" s="16" customFormat="1" ht="18" x14ac:dyDescent="0.35">
      <c r="A42" s="21"/>
      <c r="B42" s="15"/>
    </row>
    <row r="43" spans="1:2" s="16" customFormat="1" ht="18" x14ac:dyDescent="0.35">
      <c r="A43" s="14"/>
      <c r="B43" s="15"/>
    </row>
    <row r="44" spans="1:2" s="16" customFormat="1" ht="17.399999999999999" x14ac:dyDescent="0.3">
      <c r="A44" s="18" t="s">
        <v>21</v>
      </c>
      <c r="B44" s="19" t="s">
        <v>20</v>
      </c>
    </row>
    <row r="45" spans="1:2" s="16" customFormat="1" ht="18" x14ac:dyDescent="0.35">
      <c r="A45" s="14"/>
      <c r="B45" s="15"/>
    </row>
    <row r="46" spans="1:2" s="16" customFormat="1" ht="18" x14ac:dyDescent="0.35">
      <c r="A46" s="14"/>
      <c r="B46" s="15"/>
    </row>
    <row r="47" spans="1:2" s="16" customFormat="1" ht="18" x14ac:dyDescent="0.35">
      <c r="A47" s="14"/>
      <c r="B47" s="15"/>
    </row>
    <row r="48" spans="1:2" s="16" customFormat="1" x14ac:dyDescent="0.3">
      <c r="B48" s="17"/>
    </row>
    <row r="49" spans="2:2" s="16" customFormat="1" x14ac:dyDescent="0.3">
      <c r="B49" s="17"/>
    </row>
    <row r="50" spans="2:2" s="16" customFormat="1" x14ac:dyDescent="0.3"/>
    <row r="51" spans="2:2" s="16" customFormat="1" x14ac:dyDescent="0.3"/>
    <row r="52" spans="2:2" s="16" customFormat="1" x14ac:dyDescent="0.3"/>
  </sheetData>
  <phoneticPr fontId="4" type="noConversion"/>
  <pageMargins left="0.7" right="0.7" top="0.75" bottom="0.75" header="0.3" footer="0.3"/>
  <pageSetup paperSize="9" scale="83" fitToWidth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2020-06-08T13:45:02Z</cp:lastPrinted>
  <dcterms:created xsi:type="dcterms:W3CDTF">2006-09-16T00:00:00Z</dcterms:created>
  <dcterms:modified xsi:type="dcterms:W3CDTF">2021-03-17T12:41:25Z</dcterms:modified>
</cp:coreProperties>
</file>