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8" i="1" l="1"/>
  <c r="B17" i="1"/>
  <c r="B49" i="1"/>
  <c r="B48" i="1"/>
  <c r="B47" i="1"/>
  <c r="B46" i="1"/>
  <c r="B40" i="1"/>
  <c r="B39" i="1" s="1"/>
  <c r="B43" i="1"/>
  <c r="B36" i="1"/>
  <c r="B35" i="1"/>
  <c r="B33" i="1" s="1"/>
  <c r="B29" i="1"/>
  <c r="B30" i="1"/>
  <c r="B27" i="1" s="1"/>
  <c r="B26" i="1" s="1"/>
  <c r="B22" i="1"/>
  <c r="B25" i="1"/>
  <c r="B14" i="1"/>
  <c r="B13" i="1"/>
  <c r="B12" i="1"/>
  <c r="B11" i="1" s="1"/>
  <c r="B20" i="1"/>
  <c r="B42" i="1"/>
  <c r="B19" i="1"/>
  <c r="B18" i="1"/>
  <c r="B9" i="1"/>
  <c r="B10" i="1" l="1"/>
  <c r="B51" i="1" s="1"/>
</calcChain>
</file>

<file path=xl/sharedStrings.xml><?xml version="1.0" encoding="utf-8"?>
<sst xmlns="http://schemas.openxmlformats.org/spreadsheetml/2006/main" count="54" uniqueCount="54">
  <si>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</si>
  <si>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</si>
  <si>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</si>
  <si>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</si>
  <si>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</si>
  <si>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</si>
  <si>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Уборка лестничных клеток</t>
  </si>
  <si>
    <t>Очистка подвала от мусора</t>
  </si>
  <si>
    <t>Сумма, руб.</t>
  </si>
  <si>
    <t>4.2. Техническое обслуживание общего имущества</t>
  </si>
  <si>
    <t xml:space="preserve"> о выполнении договора управления многоквартирным домом №5 по б-ру Мира</t>
  </si>
  <si>
    <t xml:space="preserve">                        управляющей компанией ООО "ЖК Сервис 1"</t>
  </si>
  <si>
    <t>4.2.1. Отопление</t>
  </si>
  <si>
    <t>4.2.2. Водоснабжение и водотоведение</t>
  </si>
  <si>
    <t>4.2.3. Электроснабжение</t>
  </si>
  <si>
    <t>Осмотр линий электрических сетей подвалов и чердаков</t>
  </si>
  <si>
    <t>Осмотр линий электрических сетей на лестничных клетках</t>
  </si>
  <si>
    <t xml:space="preserve">Ревизия групповых щитков на лестничной клетке </t>
  </si>
  <si>
    <t>Замена ламп</t>
  </si>
  <si>
    <t>4.3. Аварийно-диспетчерское обслуживание</t>
  </si>
  <si>
    <t>4.4. Услуги управления</t>
  </si>
  <si>
    <t>Установка светильников</t>
  </si>
  <si>
    <t>Выезды аварийной бригады</t>
  </si>
  <si>
    <t>Диспетчерское обслуживание</t>
  </si>
  <si>
    <t>Прочистка внутренней канализационной сети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</si>
  <si>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</si>
  <si>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</si>
  <si>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</si>
  <si>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</si>
  <si>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</si>
  <si>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</si>
  <si>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>Обработка системы отопления</t>
  </si>
  <si>
    <t>Замер параметров отопления</t>
  </si>
  <si>
    <t>Ремонт канализационной системы в подвале</t>
  </si>
  <si>
    <t>Замена отдельных стояков канализации в квартирах</t>
  </si>
  <si>
    <t xml:space="preserve">Установка и покраска металлических ограждений </t>
  </si>
  <si>
    <t>Покос травы на придомовой территории, спил и вывоз пеньков в палисаднике</t>
  </si>
  <si>
    <t>Ремонт штукатурки фасада</t>
  </si>
  <si>
    <t>Установка, ремонт и покраска лавочек у подъездов</t>
  </si>
  <si>
    <t>Проверка запорной арматуры системы отопления</t>
  </si>
  <si>
    <t>Ревизия, промывка, опрессовка, шайбирование системы отопления</t>
  </si>
  <si>
    <t>Проверка и ремонт дворового освещения</t>
  </si>
  <si>
    <t>Дезинфекция подъездов</t>
  </si>
  <si>
    <t>Установка информационных стендов в подъездах</t>
  </si>
  <si>
    <t>Текущий ремонт кровли</t>
  </si>
  <si>
    <t>Установка отбойников двери тамбура 1,2,3,4 подъездов</t>
  </si>
  <si>
    <t>Проверка дымоходов и вентканалов</t>
  </si>
  <si>
    <t xml:space="preserve">                                                                     за 2020 год</t>
  </si>
  <si>
    <t>3. Задолженность за 2020г.</t>
  </si>
  <si>
    <t>Утепление окна подвала, дератизация подвального помещения</t>
  </si>
  <si>
    <t>Текущий ремонт системы отопления</t>
  </si>
  <si>
    <t>Прочистка фильтра на абонентском вводе ХВС</t>
  </si>
  <si>
    <t>Текущий ремонт системы ХВС</t>
  </si>
  <si>
    <t>* Долг справочно у жителей дома №5 по б-ру Мира перед ООО "ЖК Сервис 1" по оплате  элекроэнерии, потребленной на содержание общего имущества, сверх норматива за 2020 год составила 65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</si>
</sst>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topLeftCell="A37" workbookViewId="0">
      <selection activeCell="A53" sqref="A53"/>
    </sheetView>
  </sheetViews>
  <sheetFormatPr defaultRowHeight="14.4" x14ac:dyDescent="0.3"/>
  <cols>
    <col min="1" max="1" width="64.886718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28</v>
      </c>
    </row>
    <row r="2" spans="1:10" ht="17.399999999999999" x14ac:dyDescent="0.3">
      <c r="A2" s="9" t="s">
        <v>10</v>
      </c>
      <c r="B2" s="9"/>
    </row>
    <row r="3" spans="1:10" ht="17.399999999999999" x14ac:dyDescent="0.3">
      <c r="A3" s="9" t="s">
        <v>11</v>
      </c>
      <c r="B3" s="9"/>
    </row>
    <row r="4" spans="1:10" ht="17.399999999999999" x14ac:dyDescent="0.3">
      <c r="A4" s="9" t="s">
        <v>47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8</v>
      </c>
    </row>
    <row r="7" spans="1:10" ht="20.399999999999999" customHeight="1" x14ac:dyDescent="0.3">
      <c r="A7" s="5" t="s">
        <v>1</v>
      </c>
      <c r="B7" s="13">
        <v>873721.6</v>
      </c>
    </row>
    <row r="8" spans="1:10" ht="21" customHeight="1" x14ac:dyDescent="0.3">
      <c r="A8" s="5" t="s">
        <v>2</v>
      </c>
      <c r="B8" s="13">
        <v>855376.24</v>
      </c>
    </row>
    <row r="9" spans="1:10" ht="19.95" customHeight="1" x14ac:dyDescent="0.3">
      <c r="A9" s="5" t="s">
        <v>48</v>
      </c>
      <c r="B9" s="6">
        <f>B8-B7</f>
        <v>-18345.359999999986</v>
      </c>
    </row>
    <row r="10" spans="1:10" ht="23.4" customHeight="1" x14ac:dyDescent="0.3">
      <c r="A10" s="5" t="s">
        <v>3</v>
      </c>
      <c r="B10" s="13">
        <f>B11+B26+B46+B49</f>
        <v>587284.73</v>
      </c>
    </row>
    <row r="11" spans="1:10" ht="23.4" customHeight="1" x14ac:dyDescent="0.3">
      <c r="A11" s="5" t="s">
        <v>4</v>
      </c>
      <c r="B11" s="14">
        <f>B12+B13+B16+B15+B17+B18+B19+B20+B14+B21+B23+B24+B25+B22</f>
        <v>271354.07</v>
      </c>
    </row>
    <row r="12" spans="1:10" ht="21" customHeight="1" x14ac:dyDescent="0.3">
      <c r="A12" s="5" t="s">
        <v>5</v>
      </c>
      <c r="B12" s="3">
        <f>24402.66*4</f>
        <v>97610.64</v>
      </c>
      <c r="J12" s="12"/>
    </row>
    <row r="13" spans="1:10" ht="21.6" customHeight="1" x14ac:dyDescent="0.3">
      <c r="A13" s="5" t="s">
        <v>6</v>
      </c>
      <c r="B13" s="3">
        <f>11404.58*4</f>
        <v>45618.32</v>
      </c>
    </row>
    <row r="14" spans="1:10" ht="21.6" customHeight="1" x14ac:dyDescent="0.3">
      <c r="A14" s="5" t="s">
        <v>42</v>
      </c>
      <c r="B14" s="3">
        <f>12879.36*2</f>
        <v>25758.720000000001</v>
      </c>
    </row>
    <row r="15" spans="1:10" ht="21" customHeight="1" x14ac:dyDescent="0.3">
      <c r="A15" s="5" t="s">
        <v>27</v>
      </c>
      <c r="B15" s="3">
        <v>1695</v>
      </c>
    </row>
    <row r="16" spans="1:10" ht="21.6" customHeight="1" x14ac:dyDescent="0.35">
      <c r="A16" s="5" t="s">
        <v>7</v>
      </c>
      <c r="B16" s="2">
        <v>19731.169999999998</v>
      </c>
    </row>
    <row r="17" spans="1:2" ht="21.6" customHeight="1" x14ac:dyDescent="0.35">
      <c r="A17" s="5" t="s">
        <v>38</v>
      </c>
      <c r="B17" s="2">
        <f>3566.36+7198.22</f>
        <v>10764.58</v>
      </c>
    </row>
    <row r="18" spans="1:2" ht="21.6" customHeight="1" x14ac:dyDescent="0.35">
      <c r="A18" s="5" t="s">
        <v>35</v>
      </c>
      <c r="B18" s="2">
        <f>10905.34+7145.21</f>
        <v>18050.55</v>
      </c>
    </row>
    <row r="19" spans="1:2" ht="34.200000000000003" customHeight="1" x14ac:dyDescent="0.35">
      <c r="A19" s="5" t="s">
        <v>36</v>
      </c>
      <c r="B19" s="2">
        <f>2652.6+5305.21</f>
        <v>7957.8099999999995</v>
      </c>
    </row>
    <row r="20" spans="1:2" ht="19.2" customHeight="1" x14ac:dyDescent="0.35">
      <c r="A20" s="5" t="s">
        <v>37</v>
      </c>
      <c r="B20" s="2">
        <f>18192.81+968.78</f>
        <v>19161.59</v>
      </c>
    </row>
    <row r="21" spans="1:2" ht="19.2" customHeight="1" x14ac:dyDescent="0.35">
      <c r="A21" s="5" t="s">
        <v>43</v>
      </c>
      <c r="B21" s="2">
        <v>10987.61</v>
      </c>
    </row>
    <row r="22" spans="1:2" ht="33.6" customHeight="1" x14ac:dyDescent="0.35">
      <c r="A22" s="5" t="s">
        <v>49</v>
      </c>
      <c r="B22" s="2">
        <f>704.28+1056.42+704.28</f>
        <v>2464.98</v>
      </c>
    </row>
    <row r="23" spans="1:2" ht="19.2" customHeight="1" x14ac:dyDescent="0.35">
      <c r="A23" s="5" t="s">
        <v>44</v>
      </c>
      <c r="B23" s="2">
        <v>2099.64</v>
      </c>
    </row>
    <row r="24" spans="1:2" ht="29.25" customHeight="1" x14ac:dyDescent="0.35">
      <c r="A24" s="5" t="s">
        <v>45</v>
      </c>
      <c r="B24" s="2">
        <v>4091.31</v>
      </c>
    </row>
    <row r="25" spans="1:2" ht="18" customHeight="1" x14ac:dyDescent="0.35">
      <c r="A25" s="5" t="s">
        <v>46</v>
      </c>
      <c r="B25" s="2">
        <f>2545.02+2817.13</f>
        <v>5362.15</v>
      </c>
    </row>
    <row r="26" spans="1:2" ht="18" x14ac:dyDescent="0.35">
      <c r="A26" s="8" t="s">
        <v>9</v>
      </c>
      <c r="B26" s="14">
        <f>B27+B33+B39</f>
        <v>99500.220000000016</v>
      </c>
    </row>
    <row r="27" spans="1:2" ht="18" x14ac:dyDescent="0.35">
      <c r="A27" s="8" t="s">
        <v>12</v>
      </c>
      <c r="B27" s="14">
        <f>B28+B30+B31+B32+B29</f>
        <v>37818.180000000008</v>
      </c>
    </row>
    <row r="28" spans="1:2" ht="18" x14ac:dyDescent="0.35">
      <c r="A28" s="8" t="s">
        <v>31</v>
      </c>
      <c r="B28" s="2">
        <f>1428+1210.8+1433.09+636.25+636.25+636.25+1056.42+845.14+1056.42+774.71+1549.42+352.14</f>
        <v>11614.890000000001</v>
      </c>
    </row>
    <row r="29" spans="1:2" ht="18" x14ac:dyDescent="0.35">
      <c r="A29" s="8" t="s">
        <v>50</v>
      </c>
      <c r="B29" s="2">
        <f>1461.11+1288.92+2949.75+611.92+704.28</f>
        <v>7015.98</v>
      </c>
    </row>
    <row r="30" spans="1:2" ht="18" x14ac:dyDescent="0.35">
      <c r="A30" s="10" t="s">
        <v>32</v>
      </c>
      <c r="B30" s="11">
        <f>2159+422.57</f>
        <v>2581.5700000000002</v>
      </c>
    </row>
    <row r="31" spans="1:2" ht="18" x14ac:dyDescent="0.35">
      <c r="A31" s="10" t="s">
        <v>39</v>
      </c>
      <c r="B31" s="11">
        <v>1334.12</v>
      </c>
    </row>
    <row r="32" spans="1:2" ht="36" x14ac:dyDescent="0.35">
      <c r="A32" s="10" t="s">
        <v>40</v>
      </c>
      <c r="B32" s="11">
        <v>15271.62</v>
      </c>
    </row>
    <row r="33" spans="1:2" ht="18" x14ac:dyDescent="0.35">
      <c r="A33" s="8" t="s">
        <v>13</v>
      </c>
      <c r="B33" s="14">
        <f>B36+B37+B38+B34+B35</f>
        <v>38253.49</v>
      </c>
    </row>
    <row r="34" spans="1:2" ht="18" x14ac:dyDescent="0.35">
      <c r="A34" s="8" t="s">
        <v>52</v>
      </c>
      <c r="B34" s="2">
        <v>2368.31</v>
      </c>
    </row>
    <row r="35" spans="1:2" ht="18" x14ac:dyDescent="0.35">
      <c r="A35" s="8" t="s">
        <v>51</v>
      </c>
      <c r="B35" s="2">
        <f>704.28*2</f>
        <v>1408.56</v>
      </c>
    </row>
    <row r="36" spans="1:2" ht="18" x14ac:dyDescent="0.35">
      <c r="A36" s="8" t="s">
        <v>24</v>
      </c>
      <c r="B36" s="2">
        <f>10278.9+302.7+605.4+847.14+575.79+1333.1+666.55+666.55+697.41+688.3+953.03</f>
        <v>17614.87</v>
      </c>
    </row>
    <row r="37" spans="1:2" ht="18" x14ac:dyDescent="0.35">
      <c r="A37" s="8" t="s">
        <v>34</v>
      </c>
      <c r="B37" s="2">
        <v>10987.45</v>
      </c>
    </row>
    <row r="38" spans="1:2" ht="18" x14ac:dyDescent="0.35">
      <c r="A38" s="8" t="s">
        <v>33</v>
      </c>
      <c r="B38" s="2">
        <v>5874.3</v>
      </c>
    </row>
    <row r="39" spans="1:2" ht="18" x14ac:dyDescent="0.35">
      <c r="A39" s="8" t="s">
        <v>14</v>
      </c>
      <c r="B39" s="14">
        <f>B40+B41+B42+B43+B44+B45</f>
        <v>23428.55</v>
      </c>
    </row>
    <row r="40" spans="1:2" ht="18" x14ac:dyDescent="0.35">
      <c r="A40" s="8" t="s">
        <v>15</v>
      </c>
      <c r="B40" s="2">
        <f>2149.1+1341.87</f>
        <v>3490.97</v>
      </c>
    </row>
    <row r="41" spans="1:2" ht="18" x14ac:dyDescent="0.35">
      <c r="A41" s="8" t="s">
        <v>16</v>
      </c>
      <c r="B41" s="2">
        <v>1100</v>
      </c>
    </row>
    <row r="42" spans="1:2" ht="18" x14ac:dyDescent="0.35">
      <c r="A42" s="8" t="s">
        <v>17</v>
      </c>
      <c r="B42" s="2">
        <f>1928+856.44</f>
        <v>2784.44</v>
      </c>
    </row>
    <row r="43" spans="1:2" ht="18" x14ac:dyDescent="0.35">
      <c r="A43" s="8" t="s">
        <v>18</v>
      </c>
      <c r="B43" s="2">
        <f>980+620.35+380.45+323.21+369.39+814.96</f>
        <v>3488.3599999999997</v>
      </c>
    </row>
    <row r="44" spans="1:2" ht="18" x14ac:dyDescent="0.35">
      <c r="A44" s="8" t="s">
        <v>21</v>
      </c>
      <c r="B44" s="2">
        <v>11780</v>
      </c>
    </row>
    <row r="45" spans="1:2" ht="18" x14ac:dyDescent="0.35">
      <c r="A45" s="8" t="s">
        <v>41</v>
      </c>
      <c r="B45" s="2">
        <v>784.78</v>
      </c>
    </row>
    <row r="46" spans="1:2" ht="18" x14ac:dyDescent="0.35">
      <c r="A46" s="8" t="s">
        <v>19</v>
      </c>
      <c r="B46" s="14">
        <f>B47+B48</f>
        <v>32692.799999999999</v>
      </c>
    </row>
    <row r="47" spans="1:2" ht="18" x14ac:dyDescent="0.35">
      <c r="A47" s="8" t="s">
        <v>23</v>
      </c>
      <c r="B47" s="2">
        <f>1373.2*4</f>
        <v>5492.8</v>
      </c>
    </row>
    <row r="48" spans="1:2" ht="18" x14ac:dyDescent="0.35">
      <c r="A48" s="8" t="s">
        <v>22</v>
      </c>
      <c r="B48" s="2">
        <f>6800*4</f>
        <v>27200</v>
      </c>
    </row>
    <row r="49" spans="1:2" ht="18" x14ac:dyDescent="0.35">
      <c r="A49" s="8" t="s">
        <v>20</v>
      </c>
      <c r="B49" s="14">
        <f>45934.41*4</f>
        <v>183737.64</v>
      </c>
    </row>
    <row r="50" spans="1:2" ht="36" x14ac:dyDescent="0.35">
      <c r="A50" s="15" t="s">
        <v>25</v>
      </c>
      <c r="B50" s="2">
        <v>129819.42</v>
      </c>
    </row>
    <row r="51" spans="1:2" ht="36" x14ac:dyDescent="0.35">
      <c r="A51" s="15" t="s">
        <v>26</v>
      </c>
      <c r="B51" s="14">
        <f>B7-B10+B9+B50</f>
        <v>397910.93</v>
      </c>
    </row>
    <row r="52" spans="1:2" ht="18" x14ac:dyDescent="0.35">
      <c r="A52" s="22"/>
      <c r="B52" s="21"/>
    </row>
    <row r="53" spans="1:2" ht="62.4" x14ac:dyDescent="0.3">
      <c r="A53" s="23" t="s">
        <v>53</v>
      </c>
      <c r="B53" s="21"/>
    </row>
    <row r="54" spans="1:2" s="18" customFormat="1" ht="18" x14ac:dyDescent="0.35">
      <c r="A54" s="16"/>
      <c r="B54" s="17"/>
    </row>
    <row r="55" spans="1:2" s="18" customFormat="1" ht="17.399999999999999" x14ac:dyDescent="0.3">
      <c r="A55" s="20" t="s">
        <v>30</v>
      </c>
      <c r="B55" s="21" t="s">
        <v>29</v>
      </c>
    </row>
    <row r="56" spans="1:2" s="18" customFormat="1" ht="18" x14ac:dyDescent="0.35">
      <c r="A56" s="16"/>
      <c r="B56" s="17"/>
    </row>
    <row r="57" spans="1:2" s="18" customFormat="1" ht="18" x14ac:dyDescent="0.35">
      <c r="A57" s="16"/>
      <c r="B57" s="17"/>
    </row>
    <row r="58" spans="1:2" s="18" customFormat="1" ht="18" x14ac:dyDescent="0.35">
      <c r="A58" s="16"/>
      <c r="B58" s="17"/>
    </row>
    <row r="59" spans="1:2" s="18" customFormat="1" x14ac:dyDescent="0.3">
      <c r="B59" s="19"/>
    </row>
    <row r="60" spans="1:2" s="18" customFormat="1" x14ac:dyDescent="0.3">
      <c r="B60" s="19"/>
    </row>
    <row r="61" spans="1:2" s="18" customFormat="1" x14ac:dyDescent="0.3"/>
    <row r="62" spans="1:2" s="18" customFormat="1" x14ac:dyDescent="0.3"/>
    <row r="63" spans="1:2" s="18" customFormat="1" x14ac:dyDescent="0.3"/>
  </sheetData>
  <phoneticPr fontId="4" type="noConversion"/>
  <pageMargins left="0.7" right="0.7" top="0.75" bottom="0.75" header="0.3" footer="0.3"/>
  <pageSetup paperSize="9" scale="62" fitToWidth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2021-04-12T11:53:17Z</cp:lastPrinted>
  <dcterms:created xsi:type="dcterms:W3CDTF">2006-09-16T00:00:00Z</dcterms:created>
  <dcterms:modified xsi:type="dcterms:W3CDTF">2021-04-14T06:52:08Z</dcterms:modified>
</cp:coreProperties>
</file>